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queryTables/queryTable1.xml" ContentType="application/vnd.openxmlformats-officedocument.spreadsheetml.query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on\Desktop\"/>
    </mc:Choice>
  </mc:AlternateContent>
  <xr:revisionPtr revIDLastSave="0" documentId="13_ncr:1_{C754A474-3D61-4760-BE23-3BAC66567626}" xr6:coauthVersionLast="47" xr6:coauthVersionMax="47" xr10:uidLastSave="{00000000-0000-0000-0000-000000000000}"/>
  <workbookProtection workbookAlgorithmName="SHA-512" workbookHashValue="1AAYFWoPtIPVL665jobcqumiET9mKTYsAS/YyXFj9dTgfFsO3eXZiSs+91+pEXXxfrtmwo1t7l5R6fcAK+97YA==" workbookSaltValue="4JLjBImxWqiX8msSN1iWcA==" workbookSpinCount="100000" lockStructure="1"/>
  <bookViews>
    <workbookView xWindow="-108" yWindow="-108" windowWidth="23256" windowHeight="12456" xr2:uid="{00000000-000D-0000-FFFF-FFFF00000000}"/>
  </bookViews>
  <sheets>
    <sheet name="1_Info" sheetId="1" r:id="rId1"/>
    <sheet name="2_Owned" sheetId="2" r:id="rId2"/>
    <sheet name="3_Jointly" sheetId="7" r:id="rId3"/>
    <sheet name="4_No_financial_Interes" sheetId="8" r:id="rId4"/>
    <sheet name="Rates" sheetId="6" state="veryHidden" r:id="rId5"/>
  </sheets>
  <definedNames>
    <definedName name="B_Year">Rates!$B$9:$DW$9</definedName>
    <definedName name="Canada">Rates!$B$12:$N$12</definedName>
    <definedName name="Country">Rates!$B$6:$IG$6</definedName>
    <definedName name="Country_13">Rates!$B$10:$IO$10</definedName>
    <definedName name="Currency">Rates!$A$101:$A$256</definedName>
    <definedName name="Day">Rates!$B$8:$AF$8</definedName>
    <definedName name="ExternalData_1" localSheetId="4" hidden="1">Rates!$A$100:$K$256</definedName>
    <definedName name="Jointly">'3_Jointly'!$O$7:$O$12</definedName>
    <definedName name="late">Rates!$B$1:$K$1</definedName>
    <definedName name="Mexico">Rates!$B$13:$AG$13</definedName>
    <definedName name="Month">Rates!$B$7:$M$7</definedName>
    <definedName name="Organization">#REF!</definedName>
    <definedName name="Owner">'4_No_financial_Interes'!$O$7:$O$12</definedName>
    <definedName name="Rate_Year">INDEX(Year_End[],1,0)</definedName>
    <definedName name="Tax_Year">'1_Info'!$E$10</definedName>
    <definedName name="Tin_type">Rates!$B$16:$C$16</definedName>
    <definedName name="TIN_type_25">Rates!$B$16:$E$16</definedName>
    <definedName name="TIN_type_35">Rates!$B$16:$D$16</definedName>
    <definedName name="Type_4a">Rates!$B$5:$D$5</definedName>
    <definedName name="Type_account">Rates!$B$15:$D$15</definedName>
    <definedName name="Type_filer">Rates!$B$3:$F$3</definedName>
    <definedName name="United_States_of_America">Rates!$B$11:$BC$11</definedName>
    <definedName name="Year_List">Rates!$B$2:$K$2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6" l="1"/>
  <c r="B9" i="6"/>
  <c r="C9" i="6" s="1"/>
  <c r="D9" i="6" s="1"/>
  <c r="E9" i="6" s="1"/>
  <c r="F9" i="6" s="1"/>
  <c r="G9" i="6" s="1"/>
  <c r="H9" i="6" s="1"/>
  <c r="I9" i="6" s="1"/>
  <c r="J9" i="6" s="1"/>
  <c r="K9" i="6" s="1"/>
  <c r="L9" i="6" s="1"/>
  <c r="M9" i="6" s="1"/>
  <c r="N9" i="6" s="1"/>
  <c r="O9" i="6" s="1"/>
  <c r="P9" i="6" s="1"/>
  <c r="Q9" i="6" s="1"/>
  <c r="R9" i="6" s="1"/>
  <c r="S9" i="6" s="1"/>
  <c r="T9" i="6" s="1"/>
  <c r="U9" i="6" s="1"/>
  <c r="V9" i="6" s="1"/>
  <c r="W9" i="6" s="1"/>
  <c r="X9" i="6" s="1"/>
  <c r="Y9" i="6" s="1"/>
  <c r="Z9" i="6" s="1"/>
  <c r="AA9" i="6" s="1"/>
  <c r="AB9" i="6" s="1"/>
  <c r="AC9" i="6" s="1"/>
  <c r="AD9" i="6" s="1"/>
  <c r="AE9" i="6" s="1"/>
  <c r="AF9" i="6" s="1"/>
  <c r="AG9" i="6" s="1"/>
  <c r="AH9" i="6" s="1"/>
  <c r="AI9" i="6" s="1"/>
  <c r="AJ9" i="6" s="1"/>
  <c r="AK9" i="6" s="1"/>
  <c r="AL9" i="6" s="1"/>
  <c r="AM9" i="6" s="1"/>
  <c r="AN9" i="6" s="1"/>
  <c r="AO9" i="6" s="1"/>
  <c r="AP9" i="6" s="1"/>
  <c r="AQ9" i="6" s="1"/>
  <c r="AR9" i="6" s="1"/>
  <c r="AS9" i="6" s="1"/>
  <c r="AT9" i="6" s="1"/>
  <c r="AU9" i="6" s="1"/>
  <c r="AV9" i="6" s="1"/>
  <c r="AW9" i="6" s="1"/>
  <c r="AX9" i="6" s="1"/>
  <c r="AY9" i="6" s="1"/>
  <c r="AZ9" i="6" s="1"/>
  <c r="BA9" i="6" s="1"/>
  <c r="BB9" i="6" s="1"/>
  <c r="BC9" i="6" s="1"/>
  <c r="BD9" i="6" s="1"/>
  <c r="BE9" i="6" s="1"/>
  <c r="BF9" i="6" s="1"/>
  <c r="BG9" i="6" s="1"/>
  <c r="BH9" i="6" s="1"/>
  <c r="BI9" i="6" s="1"/>
  <c r="BJ9" i="6" s="1"/>
  <c r="BK9" i="6" s="1"/>
  <c r="BL9" i="6" s="1"/>
  <c r="BM9" i="6" s="1"/>
  <c r="BN9" i="6" s="1"/>
  <c r="BO9" i="6" s="1"/>
  <c r="BP9" i="6" s="1"/>
  <c r="BQ9" i="6" s="1"/>
  <c r="BR9" i="6" s="1"/>
  <c r="BS9" i="6" s="1"/>
  <c r="BT9" i="6" s="1"/>
  <c r="BU9" i="6" s="1"/>
  <c r="BV9" i="6" s="1"/>
  <c r="BW9" i="6" s="1"/>
  <c r="BX9" i="6" s="1"/>
  <c r="BY9" i="6" s="1"/>
  <c r="BZ9" i="6" s="1"/>
  <c r="CA9" i="6" s="1"/>
  <c r="CB9" i="6" s="1"/>
  <c r="CC9" i="6" s="1"/>
  <c r="CD9" i="6" s="1"/>
  <c r="CE9" i="6" s="1"/>
  <c r="CF9" i="6" s="1"/>
  <c r="CG9" i="6" s="1"/>
  <c r="CH9" i="6" s="1"/>
  <c r="CI9" i="6" s="1"/>
  <c r="CJ9" i="6" s="1"/>
  <c r="CK9" i="6" s="1"/>
  <c r="CL9" i="6" s="1"/>
  <c r="CM9" i="6" s="1"/>
  <c r="CN9" i="6" s="1"/>
  <c r="CO9" i="6" s="1"/>
  <c r="CP9" i="6" s="1"/>
  <c r="CQ9" i="6" s="1"/>
  <c r="CR9" i="6" s="1"/>
  <c r="CS9" i="6" s="1"/>
  <c r="CT9" i="6" s="1"/>
  <c r="CU9" i="6" s="1"/>
  <c r="CV9" i="6" s="1"/>
  <c r="CW9" i="6" s="1"/>
  <c r="CX9" i="6" s="1"/>
  <c r="CY9" i="6" s="1"/>
  <c r="CZ9" i="6" s="1"/>
  <c r="DA9" i="6" s="1"/>
  <c r="DB9" i="6" s="1"/>
  <c r="DC9" i="6" s="1"/>
  <c r="DD9" i="6" s="1"/>
  <c r="DE9" i="6" s="1"/>
  <c r="DF9" i="6" s="1"/>
  <c r="DG9" i="6" s="1"/>
  <c r="DH9" i="6" s="1"/>
  <c r="DI9" i="6" s="1"/>
  <c r="DJ9" i="6" s="1"/>
  <c r="DK9" i="6" s="1"/>
  <c r="DL9" i="6" s="1"/>
  <c r="DM9" i="6" s="1"/>
  <c r="DN9" i="6" s="1"/>
  <c r="DO9" i="6" s="1"/>
  <c r="DP9" i="6" s="1"/>
  <c r="DQ9" i="6" s="1"/>
  <c r="DR9" i="6" s="1"/>
  <c r="DS9" i="6" s="1"/>
  <c r="DT9" i="6" s="1"/>
  <c r="DU9" i="6" s="1"/>
  <c r="DV9" i="6" s="1"/>
  <c r="DW9" i="6" s="1"/>
  <c r="C2" i="6"/>
  <c r="D2" i="6" s="1"/>
  <c r="E2" i="6" s="1"/>
  <c r="F2" i="6" s="1"/>
  <c r="G2" i="6" s="1"/>
  <c r="H2" i="6" s="1"/>
  <c r="I2" i="6" s="1"/>
  <c r="J2" i="6" s="1"/>
  <c r="K2" i="6" s="1"/>
  <c r="L2" i="6" s="1"/>
  <c r="K10" i="1" l="1"/>
  <c r="P2" i="1"/>
  <c r="M2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7" i="2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19" i="7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19" i="8"/>
  <c r="O9" i="8"/>
  <c r="O10" i="8"/>
  <c r="O11" i="8"/>
  <c r="O12" i="8"/>
  <c r="O7" i="8"/>
  <c r="O8" i="8"/>
  <c r="I44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7" i="8"/>
  <c r="I17" i="8" s="1"/>
  <c r="I16" i="8"/>
  <c r="F16" i="8"/>
  <c r="O6" i="7" l="1"/>
  <c r="O8" i="7"/>
  <c r="O9" i="7"/>
  <c r="O10" i="7"/>
  <c r="O11" i="7"/>
  <c r="O12" i="7"/>
  <c r="O7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7" i="2"/>
  <c r="H8" i="2"/>
  <c r="I44" i="7"/>
  <c r="H44" i="7"/>
  <c r="I32" i="2" l="1"/>
  <c r="H19" i="7" l="1"/>
  <c r="I16" i="7" l="1"/>
  <c r="F16" i="7"/>
  <c r="H17" i="7"/>
  <c r="I17" i="7" s="1"/>
  <c r="I4" i="2"/>
  <c r="H5" i="2"/>
  <c r="I5" i="2" s="1"/>
  <c r="H16" i="2"/>
  <c r="H31" i="2"/>
  <c r="H17" i="2"/>
  <c r="H32" i="2"/>
  <c r="H9" i="2"/>
  <c r="H25" i="2"/>
  <c r="H18" i="2"/>
  <c r="H10" i="2"/>
  <c r="H19" i="2"/>
  <c r="H11" i="2"/>
  <c r="H27" i="2"/>
  <c r="H23" i="2"/>
  <c r="H20" i="2"/>
  <c r="H30" i="2"/>
  <c r="H12" i="2"/>
  <c r="H28" i="2"/>
  <c r="H29" i="2"/>
  <c r="H21" i="2"/>
  <c r="H13" i="2"/>
  <c r="H22" i="2"/>
  <c r="H14" i="2"/>
  <c r="H15" i="2"/>
  <c r="H24" i="2"/>
  <c r="H26" i="2"/>
  <c r="F4" i="2"/>
  <c r="L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pon</author>
  </authors>
  <commentList>
    <comment ref="E47" authorId="0" shapeId="0" xr:uid="{1460FCCA-55D1-422E-B9E5-4995718D9D61}">
      <text>
        <r>
          <rPr>
            <b/>
            <sz val="9"/>
            <color indexed="81"/>
            <rFont val="Tahoma"/>
            <family val="2"/>
          </rPr>
          <t>Address Rules:</t>
        </r>
        <r>
          <rPr>
            <sz val="9"/>
            <color indexed="81"/>
            <rFont val="Tahoma"/>
            <family val="2"/>
          </rPr>
          <t xml:space="preserve">
U.S. residents: Enter your U.S. street address 
— P.O. Boxes are not allowed.
Non-U.S. residents: Enter your U.S. mailing address if you have one, otherwise enter your foreign residence or mailing address.
Entities: Use U.S. mailing address if available; otherwise, use foreign mailing address.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2D63CC-3566-453E-A30D-E43271373EAE}" keepAlive="1" name="Query - Year_End" description="Connection to the 'Year_End' query in the workbook." type="5" refreshedVersion="8" background="1" saveData="1">
    <dbPr connection="Provider=Microsoft.Mashup.OleDb.1;Data Source=$Workbook$;Location=Year_End;Extended Properties=&quot;&quot;" command="SELECT * FROM [Year_End]"/>
  </connection>
</connections>
</file>

<file path=xl/sharedStrings.xml><?xml version="1.0" encoding="utf-8"?>
<sst xmlns="http://schemas.openxmlformats.org/spreadsheetml/2006/main" count="1049" uniqueCount="680">
  <si>
    <t>* Email Address</t>
  </si>
  <si>
    <t>* Confirm Email</t>
  </si>
  <si>
    <t>* First Name</t>
  </si>
  <si>
    <t>* Last Name</t>
  </si>
  <si>
    <t>* Phone Number</t>
  </si>
  <si>
    <t>Explanation (750 character limit)</t>
  </si>
  <si>
    <t>Part I Filer Information</t>
  </si>
  <si>
    <t>* 2 Type of filer</t>
  </si>
  <si>
    <t>3a TIN type</t>
  </si>
  <si>
    <t>a Type</t>
  </si>
  <si>
    <t>b Number</t>
  </si>
  <si>
    <t>5 Individual's Date of Birth</t>
  </si>
  <si>
    <t>Year</t>
  </si>
  <si>
    <t>Month</t>
  </si>
  <si>
    <t>Day</t>
  </si>
  <si>
    <t>7 First name</t>
  </si>
  <si>
    <t>8 Middle name</t>
  </si>
  <si>
    <t>8a Suffix</t>
  </si>
  <si>
    <t>9 Address</t>
  </si>
  <si>
    <t>10 City</t>
  </si>
  <si>
    <t>12 ZIP/postal code</t>
  </si>
  <si>
    <t>* 13 Country/Region</t>
  </si>
  <si>
    <t>* 14a Does the filer have a financial interest in 25 or more financial accounts?</t>
  </si>
  <si>
    <t>* 14b Does the filer have signature authority over but no financial interest in 25 or more financial accounts?</t>
  </si>
  <si>
    <t>Filer Contact Information</t>
  </si>
  <si>
    <t xml:space="preserve">Part II Information on Financial Account(s) Owned Separately </t>
  </si>
  <si>
    <t>Account Number</t>
  </si>
  <si>
    <t>Account Description</t>
  </si>
  <si>
    <t>City</t>
  </si>
  <si>
    <t>State</t>
  </si>
  <si>
    <t>Street Address</t>
  </si>
  <si>
    <t>Type of account</t>
  </si>
  <si>
    <t>Foreign postal code</t>
  </si>
  <si>
    <t>Country/Region</t>
  </si>
  <si>
    <t>Part III Information on Financial Account(s) Owned Jointly</t>
  </si>
  <si>
    <t xml:space="preserve"> Amended</t>
  </si>
  <si>
    <r>
      <t>4 Foreign identification     (</t>
    </r>
    <r>
      <rPr>
        <i/>
        <sz val="11"/>
        <color theme="1"/>
        <rFont val="Calibri"/>
        <family val="2"/>
        <scheme val="minor"/>
      </rPr>
      <t>Complete if Item 3 U.S TIN is blank</t>
    </r>
    <r>
      <rPr>
        <sz val="11"/>
        <color theme="1"/>
        <rFont val="Calibri"/>
        <family val="2"/>
        <scheme val="minor"/>
      </rPr>
      <t>)</t>
    </r>
  </si>
  <si>
    <t>No</t>
  </si>
  <si>
    <t>Enter number of accounts</t>
  </si>
  <si>
    <t xml:space="preserve">If "Yes" is checked do not complete Part II or Part III, but retain </t>
  </si>
  <si>
    <t>records of this information</t>
  </si>
  <si>
    <t xml:space="preserve">If "Yes" is checked Complete Part IV items 34 through 43 for each person on </t>
  </si>
  <si>
    <t>whose behalf the filer has signature authority.</t>
  </si>
  <si>
    <t>Forgot to file</t>
  </si>
  <si>
    <t>Did not know that I had to file</t>
  </si>
  <si>
    <t>Thought account balance was below reporting threshold</t>
  </si>
  <si>
    <t>Did not know my account qualifies as foreign</t>
  </si>
  <si>
    <t>Account statement not received in time</t>
  </si>
  <si>
    <t>Account statement lost (replacement requested)</t>
  </si>
  <si>
    <t>Late receiving missing required account information</t>
  </si>
  <si>
    <t>Unable to obtain joint spouse signature in time</t>
  </si>
  <si>
    <t>Unable to access BSA E-filing system</t>
  </si>
  <si>
    <t>Other (Please provide explanation below)</t>
  </si>
  <si>
    <t>late</t>
  </si>
  <si>
    <t>Individual</t>
  </si>
  <si>
    <t>Partnership</t>
  </si>
  <si>
    <t>Corporation</t>
  </si>
  <si>
    <t>Consolidated</t>
  </si>
  <si>
    <t>Fiduciary or Other</t>
  </si>
  <si>
    <t>Type _filer</t>
  </si>
  <si>
    <t>EIN</t>
  </si>
  <si>
    <t>SSN/ITIN</t>
  </si>
  <si>
    <t>Passport</t>
  </si>
  <si>
    <t>Foreign TIN</t>
  </si>
  <si>
    <t>Other</t>
  </si>
  <si>
    <t>Type_4a</t>
  </si>
  <si>
    <t>Afghanistan</t>
  </si>
  <si>
    <t>Åland Islands</t>
  </si>
  <si>
    <t>Albania</t>
  </si>
  <si>
    <t>Algeria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</si>
  <si>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</si>
  <si>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</si>
  <si>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</si>
  <si>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</si>
  <si>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</si>
  <si>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</si>
  <si>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</si>
  <si>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</si>
  <si>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Canada</t>
  </si>
  <si>
    <t>France</t>
  </si>
  <si>
    <t>Mexico</t>
  </si>
  <si>
    <t>Country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</si>
  <si>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</si>
  <si>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</si>
  <si>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</si>
  <si>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</si>
  <si>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</si>
  <si>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</si>
  <si>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</si>
  <si>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</si>
  <si>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</si>
  <si>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</si>
  <si>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</si>
  <si>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</si>
  <si>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B_Year</t>
  </si>
  <si>
    <t>United States of America</t>
  </si>
  <si>
    <t>American Samoa</t>
  </si>
  <si>
    <t>Country_13</t>
  </si>
  <si>
    <t>Alabama</t>
  </si>
  <si>
    <t>Alaska</t>
  </si>
  <si>
    <t>Armed Forces Europe/Middle-East/Canada</t>
  </si>
  <si>
    <t>Armed Forces Americas (except Canada)</t>
  </si>
  <si>
    <t>Armed Forces Pacific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</si>
  <si>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</si>
  <si>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</si>
  <si>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</si>
  <si>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</si>
  <si>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</si>
  <si>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</si>
  <si>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</si>
  <si>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Alberta</t>
  </si>
  <si>
    <t>British Columbia</t>
  </si>
  <si>
    <t>Manitoba</t>
  </si>
  <si>
    <t>New Brunswick</t>
  </si>
  <si>
    <t>Newfoundland and Labrador</t>
  </si>
  <si>
    <t>Northwest Territory</t>
  </si>
  <si>
    <t>Nova Scotia</t>
  </si>
  <si>
    <t>Nunavut</t>
  </si>
  <si>
    <t>Ontario</t>
  </si>
  <si>
    <t>Prince Edward Island</t>
  </si>
  <si>
    <t>Quebec</t>
  </si>
  <si>
    <t>Saskatchewan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</si>
  <si>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</si>
  <si>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</si>
  <si>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</si>
  <si>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</si>
  <si>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</si>
  <si>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</si>
  <si>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</si>
  <si>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</si>
  <si>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Mexican Federal District</t>
  </si>
  <si>
    <t>Durango</t>
  </si>
  <si>
    <t>Guanajuato</t>
  </si>
  <si>
    <t>Guerrero</t>
  </si>
  <si>
    <t>United_States_of_America</t>
  </si>
  <si>
    <t>— Select from list —</t>
  </si>
  <si>
    <t>Eritrea-Nakfa</t>
  </si>
  <si>
    <t>Ghana-Cedi</t>
  </si>
  <si>
    <t>Lesotho-Maloti</t>
  </si>
  <si>
    <t>Liberia-Dollar</t>
  </si>
  <si>
    <t>Madagascar-Ariary</t>
  </si>
  <si>
    <t>Mauritania-Ouguiya</t>
  </si>
  <si>
    <t>Mexico-Peso</t>
  </si>
  <si>
    <t>Euro</t>
  </si>
  <si>
    <t>Azerbaijan-Manat</t>
  </si>
  <si>
    <t>Bosnia-Marka</t>
  </si>
  <si>
    <t>Bulgaria-Lev</t>
  </si>
  <si>
    <t>Cambodia-Riel</t>
  </si>
  <si>
    <t>Democratic Republic Of Congo-Franc</t>
  </si>
  <si>
    <t>Peru-Sol</t>
  </si>
  <si>
    <t>Republic Of North Macedonia-Denar</t>
  </si>
  <si>
    <t>Romania-Leu</t>
  </si>
  <si>
    <t>Sao Tome &amp; Principe-New Dobras</t>
  </si>
  <si>
    <t>Sao Tome &amp; Principe-Dobras</t>
  </si>
  <si>
    <t>Sierra Leone-Leone</t>
  </si>
  <si>
    <t>Sierra Leone-Old Leone</t>
  </si>
  <si>
    <t>Turkey-Lira</t>
  </si>
  <si>
    <t>Turkmenistan-Manat</t>
  </si>
  <si>
    <t>United Kingdom-Pound</t>
  </si>
  <si>
    <t>Afghanistan-Afghani</t>
  </si>
  <si>
    <t>Albania-Lek</t>
  </si>
  <si>
    <t>Algeria-Dinar</t>
  </si>
  <si>
    <t>Angola-Kwanza</t>
  </si>
  <si>
    <t>Antigua &amp; Barbuda-East Caribbean Dollar</t>
  </si>
  <si>
    <t>Argentina-Peso</t>
  </si>
  <si>
    <t>Armenia-Dram</t>
  </si>
  <si>
    <t>Australia-Dollar</t>
  </si>
  <si>
    <t>Bahrain-Dinar</t>
  </si>
  <si>
    <t>Bangladesh-Taka</t>
  </si>
  <si>
    <t>Barbados-Dollar</t>
  </si>
  <si>
    <t>Belize-Dollar</t>
  </si>
  <si>
    <t>Benin-Cfa Franc</t>
  </si>
  <si>
    <t>Bolivia-Boliviano</t>
  </si>
  <si>
    <t>Botswana-Pula</t>
  </si>
  <si>
    <t>Brazil-Real</t>
  </si>
  <si>
    <t>Brunei-Dollar</t>
  </si>
  <si>
    <t>Burkina Faso-Cfa Franc</t>
  </si>
  <si>
    <t>Burundi-Franc</t>
  </si>
  <si>
    <t>Cameroon-Cfa Franc</t>
  </si>
  <si>
    <t>Canada-Dollar</t>
  </si>
  <si>
    <t>Cape Verde-Escudo</t>
  </si>
  <si>
    <t>Cayman Islands-Dollar</t>
  </si>
  <si>
    <t>Central African Republic-Cfa Franc</t>
  </si>
  <si>
    <t>Chad-Cfa Franc</t>
  </si>
  <si>
    <t>Chile-Peso</t>
  </si>
  <si>
    <t>China-Renminbi</t>
  </si>
  <si>
    <t>Colombia-Peso</t>
  </si>
  <si>
    <t>Comoros-Franc</t>
  </si>
  <si>
    <t>Congo-Cfa Franc</t>
  </si>
  <si>
    <t>Costa Rica-Colon</t>
  </si>
  <si>
    <t>Cote D'Ivoire-Cfa Franc</t>
  </si>
  <si>
    <t>Croatia-Kuna</t>
  </si>
  <si>
    <t>Czech Republic-Koruna</t>
  </si>
  <si>
    <t>Denmark-Krone</t>
  </si>
  <si>
    <t>Djibouti-Franc</t>
  </si>
  <si>
    <t>Dominican Republic-Peso</t>
  </si>
  <si>
    <t>Egypt-Pound</t>
  </si>
  <si>
    <t>Equatorial Guinea-Cfa Franc</t>
  </si>
  <si>
    <t>Eswatini-Lilangeni</t>
  </si>
  <si>
    <t>Ethiopia-Birr</t>
  </si>
  <si>
    <t>Fiji-Dollar</t>
  </si>
  <si>
    <t>Gabon-Cfa Franc</t>
  </si>
  <si>
    <t>Gambia-Dalasi</t>
  </si>
  <si>
    <t>Georgia-Lari</t>
  </si>
  <si>
    <t>Grenada-East Caribbean Dollar</t>
  </si>
  <si>
    <t>Guatemala-Quetzal</t>
  </si>
  <si>
    <t>Guinea Bissau-Cfa Franc</t>
  </si>
  <si>
    <t>Guinea-Franc</t>
  </si>
  <si>
    <t>Guyana-Dollar</t>
  </si>
  <si>
    <t>Haiti-Gourde</t>
  </si>
  <si>
    <t>Honduras-Lempira</t>
  </si>
  <si>
    <t>Hong Kong-Dollar</t>
  </si>
  <si>
    <t>Hungary-Forint</t>
  </si>
  <si>
    <t>Iceland-Krona</t>
  </si>
  <si>
    <t>India-Rupee</t>
  </si>
  <si>
    <t>Indonesia-Rupiah</t>
  </si>
  <si>
    <t>Iran-Rial</t>
  </si>
  <si>
    <t>Iraq-Dinar</t>
  </si>
  <si>
    <t>Israel-Shekel</t>
  </si>
  <si>
    <t>Jamaica-Dollar</t>
  </si>
  <si>
    <t>Japan-Yen</t>
  </si>
  <si>
    <t>Jordan-Dinar</t>
  </si>
  <si>
    <t>Kazakhstan-Tenge</t>
  </si>
  <si>
    <t>Kenya-Shilling</t>
  </si>
  <si>
    <t>Korea-Won</t>
  </si>
  <si>
    <t>Kuwait-Dinar</t>
  </si>
  <si>
    <t>Kyrgyzstan-Som</t>
  </si>
  <si>
    <t>Laos-Kip</t>
  </si>
  <si>
    <t>Lebanon-Pound</t>
  </si>
  <si>
    <t>Libya-Dinar</t>
  </si>
  <si>
    <t>Malawi-Kwacha</t>
  </si>
  <si>
    <t>Malaysia-Ringgit</t>
  </si>
  <si>
    <t>Maldives-Rufiyaa</t>
  </si>
  <si>
    <t>Mali-Cfa Franc</t>
  </si>
  <si>
    <t>Mauritius-Rupee</t>
  </si>
  <si>
    <t>Moldova-Leu</t>
  </si>
  <si>
    <t>Mongolia-Tugrik</t>
  </si>
  <si>
    <t>Morocco-Dirham</t>
  </si>
  <si>
    <t>Namibia-Dollar</t>
  </si>
  <si>
    <t>Nepal-Rupee</t>
  </si>
  <si>
    <t>Netherlands Antilles-Guilder</t>
  </si>
  <si>
    <t>New Zealand-Dollar</t>
  </si>
  <si>
    <t>Nicaragua-Cordoba</t>
  </si>
  <si>
    <t>Niger-Cfa Franc</t>
  </si>
  <si>
    <t>Nigeria-Naira</t>
  </si>
  <si>
    <t>Norway-Krone</t>
  </si>
  <si>
    <t>Oman-Rial</t>
  </si>
  <si>
    <t>Pakistan-Rupee</t>
  </si>
  <si>
    <t>Papua New Guinea-Kina</t>
  </si>
  <si>
    <t>Paraguay-Guarani</t>
  </si>
  <si>
    <t>Philippines-Peso</t>
  </si>
  <si>
    <t>Poland-Zloty</t>
  </si>
  <si>
    <t>Qatar-Riyal</t>
  </si>
  <si>
    <t>Russia-Ruble</t>
  </si>
  <si>
    <t>Rwanda-Franc</t>
  </si>
  <si>
    <t>Saudi Arabia-Riyal</t>
  </si>
  <si>
    <t>Senegal-Cfa Franc</t>
  </si>
  <si>
    <t>Serbia-Dinar</t>
  </si>
  <si>
    <t>Seychelles-Rupee</t>
  </si>
  <si>
    <t>Singapore-Dollar</t>
  </si>
  <si>
    <t>Solomon Islands-Dollar</t>
  </si>
  <si>
    <t>Somali-Shilling</t>
  </si>
  <si>
    <t>South Africa-Rand</t>
  </si>
  <si>
    <t>South Sudan-Sudanese Pound</t>
  </si>
  <si>
    <t>Sri Lanka-Rupee</t>
  </si>
  <si>
    <t>St. Lucia-East Caribbean Dollar</t>
  </si>
  <si>
    <t>Sudan-Pound</t>
  </si>
  <si>
    <t>Suriname-Dollar</t>
  </si>
  <si>
    <t>Swaziland-Lilangeni</t>
  </si>
  <si>
    <t>Sweden-Krona</t>
  </si>
  <si>
    <t>Switzerland-Franc</t>
  </si>
  <si>
    <t>Syria-Pound</t>
  </si>
  <si>
    <t>Taiwan-Dollar</t>
  </si>
  <si>
    <t>Tajikistan-Somoni</t>
  </si>
  <si>
    <t>Tanzania-Shilling</t>
  </si>
  <si>
    <t>Thailand-Baht</t>
  </si>
  <si>
    <t>Togo-Cfa Franc</t>
  </si>
  <si>
    <t>Tonga-Pa'Anga</t>
  </si>
  <si>
    <t>Trinidad &amp; Tobago-Dollar</t>
  </si>
  <si>
    <t>Tunisia-Dinar</t>
  </si>
  <si>
    <t>Uganda-Shilling</t>
  </si>
  <si>
    <t>Ukraine-Hryvnia</t>
  </si>
  <si>
    <t>United Arab Emirates-Dirham</t>
  </si>
  <si>
    <t>Uruguay-Peso</t>
  </si>
  <si>
    <t>Uzbekistan-Som</t>
  </si>
  <si>
    <t>Vanuatu-Vatu</t>
  </si>
  <si>
    <t>Western Samoa-Tala</t>
  </si>
  <si>
    <t>Yemen-Rial</t>
  </si>
  <si>
    <t>Zambia-Kwacha</t>
  </si>
  <si>
    <t>Zambia-New Kwacha</t>
  </si>
  <si>
    <t>Institution name</t>
  </si>
  <si>
    <t>Year_List</t>
  </si>
  <si>
    <t>Currency</t>
  </si>
  <si>
    <t>Last name or organization name</t>
  </si>
  <si>
    <t>Taxpayer Identification Number (TIN)</t>
  </si>
  <si>
    <t>TIN type</t>
  </si>
  <si>
    <t>First name</t>
  </si>
  <si>
    <t>Middle name</t>
  </si>
  <si>
    <t>Suffix</t>
  </si>
  <si>
    <t>Address</t>
  </si>
  <si>
    <t>ZIP/postal code</t>
  </si>
  <si>
    <t>Filer's title with this owner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</si>
  <si>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</si>
  <si>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</si>
  <si>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</si>
  <si>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</si>
  <si>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</si>
  <si>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</si>
  <si>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</si>
  <si>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</si>
  <si>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</si>
  <si>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</si>
  <si>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</si>
  <si>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U.S. Dollar</t>
  </si>
  <si>
    <t>Exchange Rate</t>
  </si>
  <si>
    <t>Bank</t>
  </si>
  <si>
    <t>Securities</t>
  </si>
  <si>
    <t>Type_account</t>
  </si>
  <si>
    <t>Column12</t>
  </si>
  <si>
    <t>Column13</t>
  </si>
  <si>
    <t>210055555-111</t>
  </si>
  <si>
    <t>1196 Pacific Blvd</t>
  </si>
  <si>
    <t>Vancouver</t>
  </si>
  <si>
    <t>V6Z2X7</t>
  </si>
  <si>
    <t>Example Bank</t>
  </si>
  <si>
    <t>Entity? (Yes/No)</t>
  </si>
  <si>
    <t>Foreign</t>
  </si>
  <si>
    <t>Unknown</t>
  </si>
  <si>
    <t>TIN_type_25</t>
  </si>
  <si>
    <t>21005555511</t>
  </si>
  <si>
    <t>Ignore</t>
  </si>
  <si>
    <t>Example</t>
  </si>
  <si>
    <t>Duck</t>
  </si>
  <si>
    <t>Donald</t>
  </si>
  <si>
    <t>F</t>
  </si>
  <si>
    <t>313 Disney Lane</t>
  </si>
  <si>
    <t>Duckburg</t>
  </si>
  <si>
    <t>No (Example)</t>
  </si>
  <si>
    <t>Jointly</t>
  </si>
  <si>
    <t>Donald F Duck</t>
  </si>
  <si>
    <t>Column14</t>
  </si>
  <si>
    <t xml:space="preserve">Part IV Information on Financial Account(s) Where Filer has Signature or </t>
  </si>
  <si>
    <t xml:space="preserve">           Other Authority but No financial Interest in the Account(s)</t>
  </si>
  <si>
    <t>Number of joint owners
 (exclude filer)</t>
  </si>
  <si>
    <r>
      <rPr>
        <b/>
        <sz val="12"/>
        <color rgb="FF0066FF"/>
        <rFont val="Calibri"/>
        <family val="2"/>
        <scheme val="minor"/>
      </rPr>
      <t>Principal Joint Owner Information</t>
    </r>
    <r>
      <rPr>
        <sz val="11"/>
        <color rgb="FF0066FF"/>
        <rFont val="Calibri"/>
        <family val="2"/>
        <scheme val="minor"/>
      </rPr>
      <t xml:space="preserve"> - </t>
    </r>
    <r>
      <rPr>
        <sz val="11"/>
        <color rgb="FF0066FF"/>
        <rFont val="Myriad Pro"/>
      </rPr>
      <t>(If an account has multiple holders, report only the primary owner.)</t>
    </r>
  </si>
  <si>
    <t>CFO</t>
  </si>
  <si>
    <t>Yes (Example)</t>
  </si>
  <si>
    <t>Disney</t>
  </si>
  <si>
    <r>
      <t>Owner Information -</t>
    </r>
    <r>
      <rPr>
        <sz val="11"/>
        <color rgb="FFFF0000"/>
        <rFont val="Calibri"/>
        <family val="2"/>
        <scheme val="minor"/>
      </rPr>
      <t xml:space="preserve"> Part IV applies only to signature authority without ownership (e.g., CFO on company account). Minor children’s accounts are ownership → report in Part III (Jointly).</t>
    </r>
  </si>
  <si>
    <t>Column15</t>
  </si>
  <si>
    <t>Owner2</t>
  </si>
  <si>
    <t>Owner3</t>
  </si>
  <si>
    <t>Column16</t>
  </si>
  <si>
    <t>SafeFBAR.com</t>
  </si>
  <si>
    <t>Independent FBAR Helper</t>
  </si>
  <si>
    <t>Bank (Example )</t>
  </si>
  <si>
    <t xml:space="preserve">   ⚡ Chrome extension for auto-fill</t>
  </si>
  <si>
    <t>📘 Instructions (Annual Cycle)</t>
  </si>
  <si>
    <t xml:space="preserve">    3. File FBAR → FinCEN website or Chrome auto-fill</t>
  </si>
  <si>
    <t>For personal use only. May be shared as-is. Modification, decryption, reverse engineering, or redistribution of altered versions is prohibited.</t>
  </si>
  <si>
    <t>safefbar@gmail.com</t>
  </si>
  <si>
    <t xml:space="preserve">    1. Data – Refresh All → Get latest IRS FX rates</t>
  </si>
  <si>
    <t>Without clicking Refresh All, the file never connects to the internet</t>
  </si>
  <si>
    <t xml:space="preserve">  Security Notice</t>
  </si>
  <si>
    <r>
      <t xml:space="preserve">Refresh (via </t>
    </r>
    <r>
      <rPr>
        <b/>
        <sz val="11"/>
        <color theme="1"/>
        <rFont val="Calibri"/>
        <family val="2"/>
        <scheme val="minor"/>
      </rPr>
      <t>Power Query</t>
    </r>
    <r>
      <rPr>
        <sz val="11"/>
        <color theme="1"/>
        <rFont val="Calibri"/>
        <family val="2"/>
        <scheme val="minor"/>
      </rPr>
      <t>) → Only updates FX rates (</t>
    </r>
    <r>
      <rPr>
        <sz val="11"/>
        <color rgb="FFFF0000"/>
        <rFont val="Calibri"/>
        <family val="2"/>
        <scheme val="minor"/>
      </rPr>
      <t>one-way download</t>
    </r>
    <r>
      <rPr>
        <sz val="11"/>
        <color theme="1"/>
        <rFont val="Calibri"/>
        <family val="2"/>
        <scheme val="minor"/>
      </rPr>
      <t>)</t>
    </r>
  </si>
  <si>
    <r>
      <rPr>
        <sz val="11"/>
        <color rgb="FFFF0000"/>
        <rFont val="Calibri"/>
        <family val="2"/>
        <scheme val="minor"/>
      </rPr>
      <t>All data stays local</t>
    </r>
    <r>
      <rPr>
        <sz val="11"/>
        <color theme="1"/>
        <rFont val="Calibri"/>
        <family val="2"/>
        <scheme val="minor"/>
      </rPr>
      <t xml:space="preserve">. </t>
    </r>
    <r>
      <rPr>
        <b/>
        <sz val="11"/>
        <color theme="1"/>
        <rFont val="Calibri"/>
        <family val="2"/>
        <scheme val="minor"/>
      </rPr>
      <t>No upload</t>
    </r>
    <r>
      <rPr>
        <sz val="11"/>
        <color theme="1"/>
        <rFont val="Calibri"/>
        <family val="2"/>
        <scheme val="minor"/>
      </rPr>
      <t>, no hidden code</t>
    </r>
  </si>
  <si>
    <r>
      <t xml:space="preserve">Usage is anonymous. </t>
    </r>
    <r>
      <rPr>
        <b/>
        <sz val="11"/>
        <color theme="1"/>
        <rFont val="Calibri"/>
        <family val="2"/>
        <scheme val="minor"/>
      </rPr>
      <t>If useful</t>
    </r>
    <r>
      <rPr>
        <sz val="11"/>
        <color theme="1"/>
        <rFont val="Calibri"/>
        <family val="2"/>
        <scheme val="minor"/>
      </rPr>
      <t>, please</t>
    </r>
    <r>
      <rPr>
        <sz val="11"/>
        <color rgb="FFFF0000"/>
        <rFont val="Calibri"/>
        <family val="2"/>
        <scheme val="minor"/>
      </rPr>
      <t xml:space="preserve"> support</t>
    </r>
    <r>
      <rPr>
        <sz val="11"/>
        <color theme="1"/>
        <rFont val="Calibri"/>
        <family val="2"/>
        <scheme val="minor"/>
      </rPr>
      <t xml:space="preserve"> at safefbar.com</t>
    </r>
  </si>
  <si>
    <t>All  fields mirror the official FBAR form, so you can prepare in advance, copy-paste easily when filing online.</t>
  </si>
  <si>
    <t>* Calendar year</t>
  </si>
  <si>
    <r>
      <t xml:space="preserve">Select the </t>
    </r>
    <r>
      <rPr>
        <b/>
        <sz val="11"/>
        <color rgb="FFFF0000"/>
        <rFont val="Calibri"/>
        <family val="2"/>
        <scheme val="minor"/>
      </rPr>
      <t>calendar year</t>
    </r>
    <r>
      <rPr>
        <b/>
        <sz val="11"/>
        <color theme="1"/>
        <rFont val="Calibri"/>
        <family val="2"/>
        <scheme val="minor"/>
      </rPr>
      <t xml:space="preserve"> being reported to apply FX rates; </t>
    </r>
  </si>
  <si>
    <t>Use one workbook per year; File reports for up to 6 prior years.</t>
  </si>
  <si>
    <t xml:space="preserve">   🔒 Privacy First – Your data always stays local</t>
  </si>
  <si>
    <t xml:space="preserve">     Questions or feedback  →  safefbar.com</t>
  </si>
  <si>
    <t xml:space="preserve">   🌍 Multi-currency support &amp; auto conversion</t>
  </si>
  <si>
    <t xml:space="preserve">   🔄 Auto-updates with IRS FX rates </t>
  </si>
  <si>
    <t xml:space="preserve">            *Not affiliated with FinCEN*</t>
  </si>
  <si>
    <t>Auto-fill Code:</t>
  </si>
  <si>
    <t>Filing name</t>
  </si>
  <si>
    <t>If this report is late, select the reason for filing late</t>
  </si>
  <si>
    <t>c Country/Region</t>
  </si>
  <si>
    <t>* 3 U.S.Taxpayer Identification Number ---------- ►</t>
  </si>
  <si>
    <t>* 6 Last name or organization's name ---------- ►</t>
  </si>
  <si>
    <t>* 11 State</t>
  </si>
  <si>
    <t>Auto</t>
  </si>
  <si>
    <t>* Required</t>
  </si>
  <si>
    <t xml:space="preserve">    2. Fill sheets → 1_Info, 2_Owned, 3_Jointly, 4_No</t>
  </si>
  <si>
    <t>Owner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</si>
  <si>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</si>
  <si>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</si>
  <si>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</si>
  <si>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</si>
  <si>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</si>
  <si>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</si>
  <si>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</si>
  <si>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</si>
  <si>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</si>
  <si>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</si>
  <si>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</si>
  <si>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</si>
  <si>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</si>
  <si>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Bolivia, Plurinational State Of</t>
  </si>
  <si>
    <t>Bonaire, Sint Eustatius And Saba</t>
  </si>
  <si>
    <t>Bosnia And Herzegovina</t>
  </si>
  <si>
    <t>Botswana</t>
  </si>
  <si>
    <t>Bouvet Island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</si>
  <si>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</si>
  <si>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</si>
  <si>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</si>
  <si>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</si>
  <si>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</si>
  <si>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</si>
  <si>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</si>
  <si>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</si>
  <si>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</si>
  <si>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</si>
  <si>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</si>
  <si>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</si>
  <si>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</si>
  <si>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</si>
  <si>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</si>
  <si>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</si>
  <si>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</si>
  <si>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</si>
  <si>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</si>
  <si>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Congo, The Democratic Republic Of The</t>
  </si>
  <si>
    <t>Cook Islands</t>
  </si>
  <si>
    <t>Costa Rica</t>
  </si>
  <si>
    <t>Côte D'ivoire</t>
  </si>
  <si>
    <t>Croatia</t>
  </si>
  <si>
    <t>Cuba</t>
  </si>
  <si>
    <t>Curaçao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</si>
  <si>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</si>
  <si>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</si>
  <si>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</si>
  <si>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</si>
  <si>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</si>
  <si>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</si>
  <si>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</si>
  <si>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</si>
  <si>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</si>
  <si>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</si>
  <si>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</si>
  <si>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</si>
  <si>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</si>
  <si>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</si>
  <si>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</si>
  <si>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</si>
  <si>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</si>
  <si>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</si>
  <si>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</si>
  <si>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</si>
  <si>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</si>
  <si>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</si>
  <si>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</si>
  <si>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</si>
  <si>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</si>
  <si>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</si>
  <si>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</si>
  <si>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</si>
  <si>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</si>
  <si>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</si>
  <si>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</si>
  <si>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</si>
  <si>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</si>
  <si>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</si>
  <si>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</si>
  <si>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</si>
  <si>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</si>
  <si>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</si>
  <si>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</si>
  <si>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</si>
  <si>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</si>
  <si>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</si>
  <si>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</si>
  <si>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</si>
  <si>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</si>
  <si>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</si>
  <si>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</si>
  <si>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</si>
  <si>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</si>
  <si>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</si>
  <si>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</si>
  <si>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</si>
  <si>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</si>
  <si>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</si>
  <si>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</si>
  <si>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</si>
  <si>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</si>
  <si>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Democratic People's Republic Of</t>
  </si>
  <si>
    <t>Korea, Republic Of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</si>
  <si>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</si>
  <si>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</si>
  <si>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</si>
  <si>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</si>
  <si>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</si>
  <si>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</si>
  <si>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</si>
  <si>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</si>
  <si>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</si>
  <si>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</si>
  <si>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</si>
  <si>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</si>
  <si>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Macedonia, The Former Yugoslav Republic Of</t>
  </si>
  <si>
    <t>Madagascar</t>
  </si>
  <si>
    <t>Malawi</t>
  </si>
  <si>
    <t>Malaysia</t>
  </si>
  <si>
    <t>Maldives</t>
  </si>
  <si>
    <t>Mali</t>
  </si>
  <si>
    <t>Malta</t>
  </si>
  <si>
    <t>Marshall Islands (the)</t>
  </si>
  <si>
    <t>Martinique</t>
  </si>
  <si>
    <t>Mauritania</t>
  </si>
  <si>
    <t>Mauritius</t>
  </si>
  <si>
    <t>Mayotte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</si>
  <si>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</si>
  <si>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</si>
  <si>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</si>
  <si>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</si>
  <si>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</si>
  <si>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</si>
  <si>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</si>
  <si>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</si>
  <si>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</si>
  <si>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</si>
  <si>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</si>
  <si>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</si>
  <si>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</si>
  <si>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</si>
  <si>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</si>
  <si>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</si>
  <si>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</si>
  <si>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</si>
  <si>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</si>
  <si>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Norway</t>
  </si>
  <si>
    <t>Oman</t>
  </si>
  <si>
    <t>Pakistan</t>
  </si>
  <si>
    <t>Palestinian Territory, Occupied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</si>
  <si>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</si>
  <si>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</si>
  <si>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</si>
  <si>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</si>
  <si>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</si>
  <si>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</si>
  <si>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</si>
  <si>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</si>
  <si>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Qatar</t>
  </si>
  <si>
    <t>Réunion</t>
  </si>
  <si>
    <t>Romania</t>
  </si>
  <si>
    <t>Russian Federation</t>
  </si>
  <si>
    <t>Rwanda</t>
  </si>
  <si>
    <t>Saint Barthélemy</t>
  </si>
  <si>
    <t>Saint Helena, Ascension And Tristan Da Cunha</t>
  </si>
  <si>
    <t>Saint Kitts And Nevis</t>
  </si>
  <si>
    <t>Saint Lucia</t>
  </si>
  <si>
    <t>Saint Martin (french Part)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</si>
  <si>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</si>
  <si>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</si>
  <si>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</si>
  <si>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</si>
  <si>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</si>
  <si>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</si>
  <si>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</si>
  <si>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</si>
  <si>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</si>
  <si>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</si>
  <si>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</si>
  <si>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 (dutch Part)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</si>
  <si>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</si>
  <si>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</si>
  <si>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</si>
  <si>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</si>
  <si>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</si>
  <si>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</si>
  <si>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South Sudan</t>
  </si>
  <si>
    <t>Spain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</si>
  <si>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</si>
  <si>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</si>
  <si>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</si>
  <si>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</si>
  <si>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</si>
  <si>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</si>
  <si>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</si>
  <si>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</si>
  <si>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</si>
  <si>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</si>
  <si>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</si>
  <si>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</si>
  <si>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</si>
  <si>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</si>
  <si>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</si>
  <si>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</si>
  <si>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</si>
  <si>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</si>
  <si>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</si>
  <si>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</si>
  <si>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</si>
  <si>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</si>
  <si>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</si>
  <si>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</si>
  <si>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</si>
  <si>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</si>
  <si>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</si>
  <si>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</si>
  <si>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</si>
  <si>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Venezuela, Bolivarian Republic Of</t>
  </si>
  <si>
    <t>Viet Nam</t>
  </si>
  <si>
    <t>Virgin Islands, British</t>
  </si>
  <si>
    <t>Wallis And Futuna</t>
  </si>
  <si>
    <t>Western Sahara</t>
  </si>
  <si>
    <t>Yemen</t>
  </si>
  <si>
    <t>Zambia</t>
  </si>
  <si>
    <t>Zimbabwe</t>
  </si>
  <si>
    <t>Guam</t>
  </si>
  <si>
    <t>Micronesia (the Federated States of)</t>
  </si>
  <si>
    <t>Northern Mariana Islands (the)</t>
  </si>
  <si>
    <t>Palau</t>
  </si>
  <si>
    <t>Puerto Rico</t>
  </si>
  <si>
    <t>Virgin Islands (U.S.)</t>
  </si>
  <si>
    <t>Florida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</si>
  <si>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</si>
  <si>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</si>
  <si>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</si>
  <si>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</si>
  <si>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</si>
  <si>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</si>
  <si>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</si>
  <si>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</si>
  <si>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</si>
  <si>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</si>
  <si>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</si>
  <si>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</si>
  <si>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</si>
  <si>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</si>
  <si>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</si>
  <si>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</si>
  <si>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</si>
  <si>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</si>
  <si>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</si>
  <si>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</si>
  <si>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</si>
  <si>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</si>
  <si>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</si>
  <si>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</si>
  <si>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</si>
  <si>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</si>
  <si>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</si>
  <si>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</si>
  <si>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</si>
  <si>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</si>
  <si>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</si>
  <si>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</si>
  <si>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</si>
  <si>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</si>
  <si>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</si>
  <si>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</si>
  <si>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</si>
  <si>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</si>
  <si>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</si>
  <si>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</si>
  <si>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Yukon Territory</t>
  </si>
  <si>
    <t>Hidalgo</t>
  </si>
  <si>
    <t>Jalisco</t>
  </si>
  <si>
    <t>Mexico, Estado de</t>
  </si>
  <si>
    <t>Michoacán</t>
  </si>
  <si>
    <t>Morelos</t>
  </si>
  <si>
    <t>Nayarit</t>
  </si>
  <si>
    <t>Neuvo Leon</t>
  </si>
  <si>
    <t>Oaxaca</t>
  </si>
  <si>
    <t>Puebla</t>
  </si>
  <si>
    <t>Querétaro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</si>
  <si>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</si>
  <si>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</si>
  <si>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</si>
  <si>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</si>
  <si>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</si>
  <si>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</si>
  <si>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</si>
  <si>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Veracruz-Llave</t>
  </si>
  <si>
    <t>Yucatan</t>
  </si>
  <si>
    <t>Zacatecas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</si>
</sst>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2"/>
      <color rgb="FF0066FF"/>
      <name val="Myriad Pro"/>
    </font>
    <font>
      <b/>
      <sz val="12"/>
      <color rgb="FF000000"/>
      <name val="Myriad Pro"/>
    </font>
    <font>
      <sz val="11"/>
      <color rgb="FFFF0000"/>
      <name val="Calibri"/>
      <family val="2"/>
      <scheme val="minor"/>
    </font>
    <font>
      <sz val="12"/>
      <color theme="1"/>
      <name val="Myriad Pro"/>
    </font>
    <font>
      <i/>
      <sz val="11"/>
      <color theme="1"/>
      <name val="Calibri"/>
      <family val="2"/>
      <scheme val="minor"/>
    </font>
    <font>
      <b/>
      <i/>
      <sz val="12"/>
      <color rgb="FFFF000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6FF"/>
      <name val="Myriad Pro"/>
    </font>
    <font>
      <sz val="11"/>
      <color rgb="FF0066FF"/>
      <name val="Calibri"/>
      <family val="2"/>
      <scheme val="minor"/>
    </font>
    <font>
      <b/>
      <sz val="12"/>
      <color rgb="FF0066FF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theme="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theme="4"/>
      </patternFill>
    </fill>
    <fill>
      <patternFill patternType="solid">
        <fgColor theme="5" tint="-0.499984740745262"/>
        <bgColor theme="4"/>
      </patternFill>
    </fill>
    <fill>
      <patternFill patternType="solid">
        <fgColor rgb="FFFFFF00"/>
        <bgColor theme="8" tint="0.79998168889431442"/>
      </patternFill>
    </fill>
    <fill>
      <patternFill patternType="solid">
        <fgColor rgb="FFFFFF00"/>
        <bgColor theme="5" tint="0.79998168889431442"/>
      </patternFill>
    </fill>
    <fill>
      <patternFill patternType="solid">
        <fgColor rgb="FFFFFF00"/>
        <bgColor theme="9" tint="0.79998168889431442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42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11" borderId="23" xfId="0" applyFill="1" applyBorder="1" applyAlignment="1" applyProtection="1">
      <alignment horizontal="center" vertical="center"/>
      <protection hidden="1"/>
    </xf>
    <xf numFmtId="0" fontId="3" fillId="4" borderId="9" xfId="0" applyFont="1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 vertical="center"/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vertical="center"/>
      <protection hidden="1"/>
    </xf>
    <xf numFmtId="0" fontId="0" fillId="11" borderId="23" xfId="0" applyFill="1" applyBorder="1" applyAlignment="1" applyProtection="1">
      <alignment horizontal="left" vertical="center"/>
      <protection hidden="1"/>
    </xf>
    <xf numFmtId="0" fontId="18" fillId="0" borderId="0" xfId="1" applyNumberFormat="1" applyFill="1" applyProtection="1">
      <protection hidden="1"/>
    </xf>
    <xf numFmtId="0" fontId="11" fillId="0" borderId="0" xfId="0" applyFont="1" applyProtection="1">
      <protection hidden="1"/>
    </xf>
    <xf numFmtId="0" fontId="18" fillId="0" borderId="0" xfId="1" applyNumberFormat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1" fillId="2" borderId="3" xfId="0" applyFont="1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1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2" xfId="0" applyBorder="1" applyProtection="1">
      <protection hidden="1"/>
    </xf>
    <xf numFmtId="0" fontId="0" fillId="19" borderId="3" xfId="0" applyFill="1" applyBorder="1" applyProtection="1">
      <protection hidden="1"/>
    </xf>
    <xf numFmtId="0" fontId="0" fillId="19" borderId="4" xfId="0" applyFill="1" applyBorder="1" applyAlignment="1" applyProtection="1">
      <alignment horizontal="right"/>
      <protection hidden="1"/>
    </xf>
    <xf numFmtId="0" fontId="0" fillId="2" borderId="6" xfId="0" applyFill="1" applyBorder="1" applyProtection="1">
      <protection hidden="1"/>
    </xf>
    <xf numFmtId="0" fontId="4" fillId="2" borderId="0" xfId="0" applyFont="1" applyFill="1" applyProtection="1">
      <protection hidden="1"/>
    </xf>
    <xf numFmtId="0" fontId="0" fillId="0" borderId="5" xfId="0" applyBorder="1" applyProtection="1">
      <protection hidden="1"/>
    </xf>
    <xf numFmtId="0" fontId="20" fillId="19" borderId="0" xfId="1" applyNumberFormat="1" applyFont="1" applyFill="1" applyBorder="1" applyAlignment="1" applyProtection="1">
      <alignment vertical="top"/>
      <protection hidden="1"/>
    </xf>
    <xf numFmtId="0" fontId="0" fillId="19" borderId="0" xfId="0" applyFill="1" applyProtection="1">
      <protection hidden="1"/>
    </xf>
    <xf numFmtId="0" fontId="0" fillId="19" borderId="6" xfId="0" applyFill="1" applyBorder="1" applyProtection="1">
      <protection hidden="1"/>
    </xf>
    <xf numFmtId="0" fontId="17" fillId="2" borderId="0" xfId="0" applyFont="1" applyFill="1" applyProtection="1">
      <protection hidden="1"/>
    </xf>
    <xf numFmtId="0" fontId="17" fillId="19" borderId="0" xfId="1" applyNumberFormat="1" applyFont="1" applyFill="1" applyBorder="1" applyAlignment="1" applyProtection="1">
      <protection hidden="1"/>
    </xf>
    <xf numFmtId="0" fontId="6" fillId="2" borderId="0" xfId="0" applyFont="1" applyFill="1" applyProtection="1">
      <protection hidden="1"/>
    </xf>
    <xf numFmtId="0" fontId="0" fillId="0" borderId="5" xfId="0" applyBorder="1" applyAlignment="1" applyProtection="1">
      <alignment horizontal="left"/>
      <protection hidden="1"/>
    </xf>
    <xf numFmtId="0" fontId="0" fillId="2" borderId="5" xfId="0" applyFill="1" applyBorder="1" applyAlignment="1" applyProtection="1">
      <alignment vertical="center"/>
      <protection hidden="1"/>
    </xf>
    <xf numFmtId="0" fontId="19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19" borderId="0" xfId="0" applyFill="1" applyAlignment="1" applyProtection="1">
      <alignment vertical="center"/>
      <protection hidden="1"/>
    </xf>
    <xf numFmtId="0" fontId="0" fillId="19" borderId="6" xfId="0" applyFill="1" applyBorder="1" applyAlignment="1" applyProtection="1">
      <alignment vertical="center"/>
      <protection hidden="1"/>
    </xf>
    <xf numFmtId="0" fontId="0" fillId="2" borderId="6" xfId="0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Alignment="1" applyProtection="1">
      <alignment horizontal="right"/>
      <protection hidden="1"/>
    </xf>
    <xf numFmtId="0" fontId="17" fillId="19" borderId="0" xfId="0" applyFont="1" applyFill="1" applyProtection="1">
      <protection hidden="1"/>
    </xf>
    <xf numFmtId="0" fontId="0" fillId="0" borderId="6" xfId="0" applyBorder="1" applyProtection="1">
      <protection hidden="1"/>
    </xf>
    <xf numFmtId="0" fontId="19" fillId="0" borderId="5" xfId="0" applyFont="1" applyBorder="1" applyProtection="1">
      <protection hidden="1"/>
    </xf>
    <xf numFmtId="0" fontId="19" fillId="19" borderId="0" xfId="0" applyFont="1" applyFill="1" applyProtection="1">
      <protection hidden="1"/>
    </xf>
    <xf numFmtId="0" fontId="18" fillId="19" borderId="0" xfId="1" applyNumberFormat="1" applyFill="1" applyBorder="1" applyProtection="1">
      <protection hidden="1"/>
    </xf>
    <xf numFmtId="0" fontId="0" fillId="0" borderId="7" xfId="0" applyBorder="1" applyProtection="1">
      <protection hidden="1"/>
    </xf>
    <xf numFmtId="0" fontId="0" fillId="0" borderId="1" xfId="0" applyBorder="1" applyProtection="1">
      <protection hidden="1"/>
    </xf>
    <xf numFmtId="0" fontId="0" fillId="0" borderId="8" xfId="0" applyBorder="1" applyProtection="1">
      <protection hidden="1"/>
    </xf>
    <xf numFmtId="0" fontId="0" fillId="2" borderId="1" xfId="0" applyFill="1" applyBorder="1" applyProtection="1">
      <protection hidden="1"/>
    </xf>
    <xf numFmtId="0" fontId="17" fillId="0" borderId="24" xfId="0" applyFont="1" applyBorder="1" applyAlignment="1" applyProtection="1">
      <alignment vertical="center" wrapText="1"/>
      <protection hidden="1"/>
    </xf>
    <xf numFmtId="0" fontId="0" fillId="0" borderId="25" xfId="0" applyBorder="1" applyAlignment="1" applyProtection="1">
      <alignment vertical="center" wrapText="1"/>
      <protection hidden="1"/>
    </xf>
    <xf numFmtId="0" fontId="0" fillId="0" borderId="26" xfId="0" applyBorder="1" applyAlignment="1" applyProtection="1">
      <alignment vertical="center" wrapText="1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17" fillId="0" borderId="27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28" xfId="0" applyBorder="1" applyAlignment="1" applyProtection="1">
      <alignment vertical="center" wrapText="1"/>
      <protection hidden="1"/>
    </xf>
    <xf numFmtId="0" fontId="0" fillId="0" borderId="27" xfId="0" applyBorder="1" applyAlignment="1" applyProtection="1">
      <alignment vertical="center"/>
      <protection hidden="1"/>
    </xf>
    <xf numFmtId="0" fontId="0" fillId="0" borderId="27" xfId="0" applyBorder="1" applyProtection="1">
      <protection hidden="1"/>
    </xf>
    <xf numFmtId="0" fontId="0" fillId="0" borderId="29" xfId="0" applyBorder="1" applyAlignment="1" applyProtection="1">
      <alignment vertical="top"/>
      <protection hidden="1"/>
    </xf>
    <xf numFmtId="0" fontId="0" fillId="0" borderId="30" xfId="0" applyBorder="1" applyAlignment="1" applyProtection="1">
      <alignment vertical="center" wrapText="1"/>
      <protection hidden="1"/>
    </xf>
    <xf numFmtId="0" fontId="0" fillId="0" borderId="31" xfId="0" applyBorder="1" applyAlignment="1" applyProtection="1">
      <alignment vertical="center" wrapText="1"/>
      <protection hidden="1"/>
    </xf>
    <xf numFmtId="0" fontId="3" fillId="0" borderId="2" xfId="0" applyFont="1" applyBorder="1" applyProtection="1">
      <protection hidden="1"/>
    </xf>
    <xf numFmtId="0" fontId="0" fillId="0" borderId="3" xfId="0" applyBorder="1" applyProtection="1">
      <protection hidden="1"/>
    </xf>
    <xf numFmtId="0" fontId="3" fillId="0" borderId="3" xfId="0" applyFont="1" applyBorder="1" applyProtection="1">
      <protection hidden="1"/>
    </xf>
    <xf numFmtId="0" fontId="0" fillId="0" borderId="4" xfId="0" applyBorder="1" applyProtection="1">
      <protection hidden="1"/>
    </xf>
    <xf numFmtId="0" fontId="17" fillId="0" borderId="5" xfId="0" applyFont="1" applyBorder="1" applyProtection="1">
      <protection hidden="1"/>
    </xf>
    <xf numFmtId="0" fontId="0" fillId="0" borderId="5" xfId="0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0" xfId="0" applyFill="1" applyAlignment="1" applyProtection="1">
      <alignment horizontal="right" vertical="center"/>
      <protection locked="0"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3" borderId="9" xfId="0" applyFill="1" applyBorder="1" applyAlignment="1" applyProtection="1">
      <alignment horizontal="center" vertical="center"/>
      <protection locked="0" hidden="1"/>
    </xf>
    <xf numFmtId="0" fontId="0" fillId="4" borderId="0" xfId="0" applyFill="1" applyAlignment="1" applyProtection="1">
      <alignment vertical="center"/>
      <protection locked="0" hidden="1"/>
    </xf>
    <xf numFmtId="0" fontId="0" fillId="11" borderId="23" xfId="0" applyFill="1" applyBorder="1" applyAlignment="1" applyProtection="1">
      <alignment horizontal="left" vertical="center"/>
      <protection locked="0" hidden="1"/>
    </xf>
    <xf numFmtId="0" fontId="0" fillId="3" borderId="9" xfId="0" applyFill="1" applyBorder="1" applyAlignment="1" applyProtection="1">
      <alignment vertical="center"/>
      <protection locked="0" hidden="1"/>
    </xf>
    <xf numFmtId="0" fontId="0" fillId="4" borderId="0" xfId="0" applyFill="1" applyProtection="1">
      <protection locked="0" hidden="1"/>
    </xf>
    <xf numFmtId="0" fontId="0" fillId="3" borderId="9" xfId="0" applyFill="1" applyBorder="1" applyProtection="1">
      <protection locked="0" hidden="1"/>
    </xf>
    <xf numFmtId="0" fontId="0" fillId="0" borderId="0" xfId="0" applyProtection="1">
      <protection locked="0" hidden="1"/>
    </xf>
    <xf numFmtId="0" fontId="0" fillId="3" borderId="9" xfId="0" applyFill="1" applyBorder="1" applyAlignment="1" applyProtection="1">
      <alignment horizontal="left"/>
      <protection locked="0" hidden="1"/>
    </xf>
    <xf numFmtId="0" fontId="0" fillId="0" borderId="0" xfId="0" applyAlignment="1" applyProtection="1">
      <alignment horizontal="left"/>
      <protection locked="0" hidden="1"/>
    </xf>
    <xf numFmtId="0" fontId="2" fillId="0" borderId="0" xfId="0" applyFont="1" applyProtection="1">
      <protection hidden="1"/>
    </xf>
    <xf numFmtId="0" fontId="0" fillId="7" borderId="9" xfId="0" applyFill="1" applyBorder="1" applyAlignment="1" applyProtection="1">
      <alignment horizontal="center" vertical="center"/>
      <protection hidden="1"/>
    </xf>
    <xf numFmtId="0" fontId="9" fillId="10" borderId="9" xfId="0" applyFont="1" applyFill="1" applyBorder="1" applyAlignment="1" applyProtection="1">
      <alignment horizontal="center" vertical="center"/>
      <protection hidden="1"/>
    </xf>
    <xf numFmtId="0" fontId="9" fillId="12" borderId="11" xfId="0" applyFont="1" applyFill="1" applyBorder="1" applyAlignment="1" applyProtection="1">
      <alignment horizontal="center" vertical="center" wrapText="1"/>
      <protection hidden="1"/>
    </xf>
    <xf numFmtId="0" fontId="9" fillId="12" borderId="12" xfId="0" applyFont="1" applyFill="1" applyBorder="1" applyAlignment="1" applyProtection="1">
      <alignment horizontal="center" vertical="center" wrapText="1"/>
      <protection hidden="1"/>
    </xf>
    <xf numFmtId="0" fontId="9" fillId="12" borderId="13" xfId="0" applyFont="1" applyFill="1" applyBorder="1" applyAlignment="1" applyProtection="1">
      <alignment horizontal="center" vertical="center" wrapText="1"/>
      <protection hidden="1"/>
    </xf>
    <xf numFmtId="0" fontId="0" fillId="7" borderId="14" xfId="0" applyFill="1" applyBorder="1" applyProtection="1">
      <protection hidden="1"/>
    </xf>
    <xf numFmtId="0" fontId="0" fillId="7" borderId="9" xfId="0" quotePrefix="1" applyFill="1" applyBorder="1" applyProtection="1">
      <protection hidden="1"/>
    </xf>
    <xf numFmtId="0" fontId="0" fillId="7" borderId="9" xfId="0" applyFill="1" applyBorder="1" applyProtection="1">
      <protection hidden="1"/>
    </xf>
    <xf numFmtId="0" fontId="0" fillId="8" borderId="9" xfId="0" applyFill="1" applyBorder="1" applyProtection="1">
      <protection hidden="1"/>
    </xf>
    <xf numFmtId="0" fontId="0" fillId="18" borderId="9" xfId="0" applyFill="1" applyBorder="1" applyProtection="1">
      <protection hidden="1"/>
    </xf>
    <xf numFmtId="0" fontId="10" fillId="6" borderId="15" xfId="0" applyFont="1" applyFill="1" applyBorder="1" applyProtection="1">
      <protection hidden="1"/>
    </xf>
    <xf numFmtId="0" fontId="10" fillId="6" borderId="10" xfId="0" applyFont="1" applyFill="1" applyBorder="1" applyProtection="1">
      <protection hidden="1"/>
    </xf>
    <xf numFmtId="0" fontId="10" fillId="6" borderId="16" xfId="0" applyFont="1" applyFill="1" applyBorder="1" applyProtection="1">
      <protection hidden="1"/>
    </xf>
    <xf numFmtId="0" fontId="0" fillId="11" borderId="9" xfId="0" applyFill="1" applyBorder="1" applyProtection="1">
      <protection hidden="1"/>
    </xf>
    <xf numFmtId="0" fontId="0" fillId="0" borderId="14" xfId="0" applyBorder="1" applyProtection="1">
      <protection locked="0" hidden="1"/>
    </xf>
    <xf numFmtId="0" fontId="0" fillId="0" borderId="9" xfId="0" applyBorder="1" applyProtection="1">
      <protection locked="0" hidden="1"/>
    </xf>
    <xf numFmtId="0" fontId="0" fillId="5" borderId="9" xfId="0" applyFill="1" applyBorder="1" applyProtection="1">
      <protection locked="0" hidden="1"/>
    </xf>
    <xf numFmtId="0" fontId="0" fillId="8" borderId="9" xfId="0" applyFill="1" applyBorder="1" applyProtection="1">
      <protection locked="0" hidden="1"/>
    </xf>
    <xf numFmtId="49" fontId="0" fillId="0" borderId="9" xfId="0" applyNumberFormat="1" applyBorder="1" applyProtection="1">
      <protection locked="0" hidden="1"/>
    </xf>
    <xf numFmtId="0" fontId="13" fillId="0" borderId="0" xfId="0" applyFont="1" applyProtection="1">
      <protection hidden="1"/>
    </xf>
    <xf numFmtId="0" fontId="9" fillId="6" borderId="11" xfId="0" applyFont="1" applyFill="1" applyBorder="1" applyAlignment="1" applyProtection="1">
      <alignment horizontal="center" vertical="center" wrapText="1"/>
      <protection hidden="1"/>
    </xf>
    <xf numFmtId="0" fontId="9" fillId="6" borderId="12" xfId="0" applyFont="1" applyFill="1" applyBorder="1" applyAlignment="1" applyProtection="1">
      <alignment horizontal="center" vertical="center" wrapText="1"/>
      <protection hidden="1"/>
    </xf>
    <xf numFmtId="0" fontId="9" fillId="6" borderId="13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0" fillId="7" borderId="14" xfId="0" applyFill="1" applyBorder="1" applyAlignment="1" applyProtection="1">
      <alignment horizontal="center"/>
      <protection hidden="1"/>
    </xf>
    <xf numFmtId="49" fontId="0" fillId="7" borderId="9" xfId="0" applyNumberFormat="1" applyFill="1" applyBorder="1" applyProtection="1">
      <protection hidden="1"/>
    </xf>
    <xf numFmtId="0" fontId="0" fillId="7" borderId="17" xfId="0" applyFill="1" applyBorder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9" fillId="15" borderId="11" xfId="0" applyFont="1" applyFill="1" applyBorder="1" applyAlignment="1" applyProtection="1">
      <alignment horizontal="center" vertical="center" wrapText="1"/>
      <protection hidden="1"/>
    </xf>
    <xf numFmtId="0" fontId="9" fillId="15" borderId="12" xfId="0" applyFont="1" applyFill="1" applyBorder="1" applyAlignment="1" applyProtection="1">
      <alignment horizontal="center" vertical="center" wrapText="1"/>
      <protection hidden="1"/>
    </xf>
    <xf numFmtId="0" fontId="9" fillId="15" borderId="13" xfId="0" applyFont="1" applyFill="1" applyBorder="1" applyAlignment="1" applyProtection="1">
      <alignment horizontal="center" vertical="center" wrapText="1"/>
      <protection hidden="1"/>
    </xf>
    <xf numFmtId="0" fontId="0" fillId="17" borderId="9" xfId="0" applyFill="1" applyBorder="1" applyProtection="1">
      <protection hidden="1"/>
    </xf>
    <xf numFmtId="0" fontId="10" fillId="9" borderId="15" xfId="0" applyFont="1" applyFill="1" applyBorder="1" applyProtection="1">
      <protection hidden="1"/>
    </xf>
    <xf numFmtId="0" fontId="10" fillId="9" borderId="10" xfId="0" applyFont="1" applyFill="1" applyBorder="1" applyProtection="1">
      <protection hidden="1"/>
    </xf>
    <xf numFmtId="0" fontId="10" fillId="9" borderId="16" xfId="0" applyFont="1" applyFill="1" applyBorder="1" applyProtection="1">
      <protection hidden="1"/>
    </xf>
    <xf numFmtId="0" fontId="10" fillId="9" borderId="22" xfId="0" applyFont="1" applyFill="1" applyBorder="1" applyProtection="1">
      <protection hidden="1"/>
    </xf>
    <xf numFmtId="0" fontId="16" fillId="5" borderId="9" xfId="0" applyFont="1" applyFill="1" applyBorder="1" applyProtection="1">
      <protection hidden="1"/>
    </xf>
    <xf numFmtId="0" fontId="0" fillId="5" borderId="14" xfId="0" applyFill="1" applyBorder="1" applyAlignment="1" applyProtection="1">
      <alignment horizontal="center"/>
      <protection locked="0" hidden="1"/>
    </xf>
    <xf numFmtId="0" fontId="0" fillId="5" borderId="17" xfId="0" applyFill="1" applyBorder="1" applyProtection="1">
      <protection locked="0" hidden="1"/>
    </xf>
    <xf numFmtId="0" fontId="0" fillId="5" borderId="18" xfId="0" applyFill="1" applyBorder="1" applyAlignment="1" applyProtection="1">
      <alignment horizontal="center"/>
      <protection locked="0" hidden="1"/>
    </xf>
    <xf numFmtId="0" fontId="0" fillId="0" borderId="19" xfId="0" applyBorder="1" applyProtection="1">
      <protection locked="0" hidden="1"/>
    </xf>
    <xf numFmtId="0" fontId="0" fillId="5" borderId="19" xfId="0" applyFill="1" applyBorder="1" applyProtection="1">
      <protection locked="0" hidden="1"/>
    </xf>
    <xf numFmtId="49" fontId="0" fillId="0" borderId="19" xfId="0" applyNumberFormat="1" applyBorder="1" applyProtection="1">
      <protection locked="0" hidden="1"/>
    </xf>
    <xf numFmtId="0" fontId="0" fillId="5" borderId="20" xfId="0" applyFill="1" applyBorder="1" applyProtection="1">
      <protection locked="0" hidden="1"/>
    </xf>
    <xf numFmtId="0" fontId="16" fillId="5" borderId="9" xfId="0" applyFont="1" applyFill="1" applyBorder="1" applyProtection="1">
      <protection locked="0" hidden="1"/>
    </xf>
    <xf numFmtId="0" fontId="14" fillId="0" borderId="0" xfId="0" applyFont="1" applyProtection="1">
      <protection hidden="1"/>
    </xf>
    <xf numFmtId="0" fontId="9" fillId="14" borderId="12" xfId="0" applyFont="1" applyFill="1" applyBorder="1" applyAlignment="1" applyProtection="1">
      <alignment horizontal="center" vertical="center" wrapText="1"/>
      <protection hidden="1"/>
    </xf>
    <xf numFmtId="0" fontId="9" fillId="14" borderId="11" xfId="0" applyFont="1" applyFill="1" applyBorder="1" applyAlignment="1" applyProtection="1">
      <alignment horizontal="center" vertical="center" wrapText="1"/>
      <protection hidden="1"/>
    </xf>
    <xf numFmtId="0" fontId="9" fillId="14" borderId="13" xfId="0" applyFont="1" applyFill="1" applyBorder="1" applyAlignment="1" applyProtection="1">
      <alignment horizontal="center" vertical="center" wrapText="1"/>
      <protection hidden="1"/>
    </xf>
    <xf numFmtId="0" fontId="0" fillId="16" borderId="9" xfId="0" applyFill="1" applyBorder="1" applyProtection="1">
      <protection hidden="1"/>
    </xf>
    <xf numFmtId="0" fontId="10" fillId="13" borderId="15" xfId="0" applyFont="1" applyFill="1" applyBorder="1" applyProtection="1">
      <protection hidden="1"/>
    </xf>
    <xf numFmtId="0" fontId="10" fillId="13" borderId="10" xfId="0" applyFont="1" applyFill="1" applyBorder="1" applyProtection="1">
      <protection hidden="1"/>
    </xf>
    <xf numFmtId="0" fontId="10" fillId="13" borderId="16" xfId="0" applyFont="1" applyFill="1" applyBorder="1" applyProtection="1">
      <protection hidden="1"/>
    </xf>
    <xf numFmtId="0" fontId="10" fillId="13" borderId="22" xfId="0" applyFont="1" applyFill="1" applyBorder="1" applyProtection="1">
      <protection hidden="1"/>
    </xf>
    <xf numFmtId="0" fontId="10" fillId="13" borderId="21" xfId="0" applyFont="1" applyFill="1" applyBorder="1" applyProtection="1">
      <protection hidden="1"/>
    </xf>
  </cellXfs>
  <cellStyles count="2">
    <cellStyle name="Hyperlink" xfId="1" builtinId="8"/>
    <cellStyle name="Normal" xfId="0" builtinId="0"/>
  </cellStyles>
  <dxfs count="96">
    <dxf>
      <font>
        <color theme="1" tint="0.24994659260841701"/>
      </font>
      <fill>
        <patternFill>
          <bgColor theme="1" tint="0.24994659260841701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>
          <bgColor theme="1" tint="0.24994659260841701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>
          <bgColor theme="1" tint="0.24994659260841701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>
          <bgColor theme="1" tint="0.24994659260841701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>
          <bgColor theme="1" tint="0.24994659260841701"/>
        </patternFill>
      </fill>
      <border>
        <left/>
        <right/>
        <top/>
        <bottom/>
      </border>
    </dxf>
    <dxf>
      <font>
        <color theme="1" tint="0.24994659260841701"/>
      </font>
      <fill>
        <patternFill>
          <bgColor theme="1" tint="0.24994659260841701"/>
        </patternFill>
      </fill>
    </dxf>
    <dxf>
      <font>
        <color theme="1" tint="0.24994659260841701"/>
      </font>
      <fill>
        <patternFill>
          <bgColor theme="1" tint="0.24994659260841701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>
          <bgColor theme="1" tint="0.24994659260841701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>
          <bgColor theme="1" tint="0.24994659260841701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>
          <bgColor theme="1" tint="0.24994659260841701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>
          <bgColor theme="1" tint="0.24994659260841701"/>
        </patternFill>
      </fill>
      <border>
        <left/>
        <right/>
        <top/>
        <bottom/>
      </border>
    </dxf>
    <dxf>
      <font>
        <color theme="1" tint="0.24994659260841701"/>
      </font>
      <fill>
        <patternFill>
          <bgColor theme="1" tint="0.24994659260841701"/>
        </patternFill>
      </fill>
    </dxf>
    <dxf>
      <font>
        <color theme="1" tint="0.24994659260841701"/>
      </font>
      <fill>
        <patternFill>
          <bgColor theme="1" tint="0.24994659260841701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>
          <bgColor theme="1" tint="0.24994659260841701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>
          <bgColor theme="1" tint="0.24994659260841701"/>
        </patternFill>
      </fill>
      <border>
        <left/>
        <right/>
        <top/>
        <bottom/>
      </border>
    </dxf>
    <dxf>
      <font>
        <color theme="1" tint="0.24994659260841701"/>
      </font>
      <fill>
        <patternFill>
          <bgColor theme="1" tint="0.24994659260841701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  <border>
        <left/>
        <right/>
        <top/>
        <bottom/>
      </border>
    </dxf>
    <dxf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  <border>
        <left/>
        <right/>
        <top/>
        <bottom/>
      </border>
    </dxf>
    <dxf>
      <font>
        <color theme="4" tint="0.79998168889431442"/>
      </font>
      <fill>
        <patternFill>
          <bgColor theme="4" tint="0.79998168889431442"/>
        </patternFill>
      </fill>
      <border>
        <left/>
        <right/>
        <top/>
        <bottom/>
      </border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numFmt numFmtId="0" formatCode="General"/>
      <protection locked="1" hidden="1"/>
    </dxf>
    <dxf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border>
        <left style="thin">
          <color indexed="64"/>
        </left>
        <right style="thin">
          <color indexed="64"/>
        </right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0" hidden="1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protection locked="1" hidden="1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0" hidden="1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protection locked="0" hidden="1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0" hidden="1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1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  <protection locked="1" hidden="1"/>
    </dxf>
  </dxfs>
  <tableStyles count="0" defaultTableStyle="TableStyleMedium2" defaultPivotStyle="PivotStyleLight16"/>
  <colors>
    <mruColors>
      <color rgb="FFFFFF99"/>
      <color rgb="FF0066FF"/>
      <color rgb="FF6E12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22/11/relationships/FeaturePropertyBag" Target="featurePropertyBag/featurePropertyBag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121920</xdr:colOff>
      <xdr:row>4</xdr:row>
      <xdr:rowOff>30480</xdr:rowOff>
    </xdr:from>
    <xdr:to>
      <xdr:col>15</xdr:col>
      <xdr:colOff>632460</xdr:colOff>
      <xdr:row>6</xdr:row>
      <xdr:rowOff>167640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000BC6B-A928-766D-CDF4-C679F470E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1080" y="533400"/>
          <a:ext cx="510540" cy="510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266700</xdr:colOff>
      <xdr:row>11</xdr:row>
      <xdr:rowOff>91440</xdr:rowOff>
    </xdr:from>
    <xdr:to>
      <xdr:col>19</xdr:col>
      <xdr:colOff>304800</xdr:colOff>
      <xdr:row>15</xdr:row>
      <xdr:rowOff>144780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2BC1600-0654-7157-A15B-E946EE341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1340" y="1638300"/>
          <a:ext cx="5562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912DE0A-D53F-4F60-80BB-10E0E3DF6A7E}" autoFormatId="16" applyNumberFormats="0" applyBorderFormats="0" applyFontFormats="0" applyPatternFormats="0" applyAlignmentFormats="0" applyWidthHeightFormats="0">
  <queryTableRefresh nextId="23">
    <queryTableFields count="11">
      <queryTableField id="12" name="Column1" tableColumnId="1"/>
      <queryTableField id="13" name="Column2" tableColumnId="2"/>
      <queryTableField id="14" name="Column3" tableColumnId="3"/>
      <queryTableField id="15" name="Column4" tableColumnId="4"/>
      <queryTableField id="16" name="Column5" tableColumnId="5"/>
      <queryTableField id="17" name="Column6" tableColumnId="6"/>
      <queryTableField id="18" name="Column7" tableColumnId="7"/>
      <queryTableField id="19" name="Column8" tableColumnId="8"/>
      <queryTableField id="20" name="Column9" tableColumnId="9"/>
      <queryTableField id="21" name="Column10" tableColumnId="10"/>
      <queryTableField id="22" name="Column11" tableColumnId="11"/>
    </queryTableFields>
  </queryTableRefresh>
</queryTable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FF16153-8D66-4AE0-9FE7-0FF6EC0FFC28}" name="_Owner" displayName="_Owner" ref="B6:N31" totalsRowShown="0" headerRowDxfId="95" dataDxfId="93" headerRowBorderDxfId="94" tableBorderDxfId="92" totalsRowBorderDxfId="91">
  <tableColumns count="13">
    <tableColumn id="1" xr3:uid="{FCEB4DCD-776F-4BFA-98E1-0F23995318E1}" name="Column1" dataDxfId="90"/>
    <tableColumn id="2" xr3:uid="{7D4C53EE-65E0-4F5D-A916-B4CB8AA6A4D4}" name="Column2" dataDxfId="89"/>
    <tableColumn id="3" xr3:uid="{AD3E1299-B364-4533-BE2B-7331CA874E9B}" name="Column3" dataDxfId="88"/>
    <tableColumn id="4" xr3:uid="{8CDD98B4-6F99-44C6-94F6-6B7C24714AA6}" name="Column4" dataDxfId="87"/>
    <tableColumn id="5" xr3:uid="{47AA15B5-9DB3-470D-8645-E2316ED291EB}" name="Column5" dataDxfId="86"/>
    <tableColumn id="6" xr3:uid="{21D8F105-B83C-4C53-9FAD-C2676CACBD2D}" name="Column6" dataDxfId="85"/>
    <tableColumn id="7" xr3:uid="{77A333C3-D2C5-4DB8-AFE3-0EF0BD1EF205}" name="Column7" dataDxfId="84">
      <calculatedColumnFormula>IF(G7="","",INDEX(Year_End[],MATCH(G7,Currency,0),MATCH(Tax_Year,Rate_Year,0)))</calculatedColumnFormula>
    </tableColumn>
    <tableColumn id="8" xr3:uid="{E2B6C180-FAE2-49B5-A916-8D7BCBD540A3}" name="Column8" dataDxfId="83">
      <calculatedColumnFormula>IF(OR('2_Owned'!$F7="", G7=""), "", MAX(0, ROUNDUP('2_Owned'!$F7 / H7, 0)))</calculatedColumnFormula>
    </tableColumn>
    <tableColumn id="9" xr3:uid="{E85FBD77-7B62-43FA-97A0-696066EF0D43}" name="Column9" dataDxfId="82"/>
    <tableColumn id="10" xr3:uid="{5CAF2AF7-B764-4CFD-BCBC-5EC7DBADA2C3}" name="Column10" dataDxfId="81"/>
    <tableColumn id="11" xr3:uid="{CC4EDADF-E213-42E4-9F22-732285343534}" name="Column11" dataDxfId="80"/>
    <tableColumn id="12" xr3:uid="{65031E70-A493-4213-82D7-2FA89EAC4CE2}" name="Column12" dataDxfId="79"/>
    <tableColumn id="13" xr3:uid="{F58D64C5-8D91-4957-AB32-B78B2C9E1234}" name="Column13" dataDxfId="78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7871CC8-A740-4B72-A088-A5DAA9498CD9}" name="_Jointly" displayName="_Jointly" ref="B18:O43" totalsRowShown="0" headerRowDxfId="77" dataDxfId="75" headerRowBorderDxfId="76" tableBorderDxfId="74" totalsRowBorderDxfId="73">
  <tableColumns count="14">
    <tableColumn id="1" xr3:uid="{9CD70B3C-E534-46FD-B079-DE4F5538C9B4}" name="Column1" dataDxfId="72"/>
    <tableColumn id="2" xr3:uid="{08ED26EA-75CF-49D8-94A4-C8B858EF74D8}" name="Column2" dataDxfId="71"/>
    <tableColumn id="3" xr3:uid="{877F9D68-7DF3-4C70-8A81-1A7ED4FD5F06}" name="Column3" dataDxfId="70"/>
    <tableColumn id="4" xr3:uid="{D36DE1AD-46EA-48A7-8669-E3F696E2C530}" name="Column4" dataDxfId="69"/>
    <tableColumn id="5" xr3:uid="{4C3B1063-B4C2-4EBE-9AC4-90FCD88A19A6}" name="Column5" dataDxfId="68"/>
    <tableColumn id="6" xr3:uid="{C1526FEA-EF4C-454C-9329-57E9169F8401}" name="Column6" dataDxfId="67"/>
    <tableColumn id="7" xr3:uid="{AD7ECC4C-274D-4DDA-9E8F-48B4A75E6992}" name="Column7" dataDxfId="66">
      <calculatedColumnFormula>IF(G19="","",INDEX(Year_End[],MATCH(G19,Currency,0),MATCH(Tax_Year,Rate_Year,0)))</calculatedColumnFormula>
    </tableColumn>
    <tableColumn id="8" xr3:uid="{776A51CF-E23A-4A13-B1B6-71C042132940}" name="Column8" dataDxfId="65">
      <calculatedColumnFormula>IF(OR('3_Jointly'!$F19="", G19=""), "", MAX(0,ROUNDUP('3_Jointly'!$F19 / H19, 0)))</calculatedColumnFormula>
    </tableColumn>
    <tableColumn id="9" xr3:uid="{A486D5B0-34D3-4BB8-842E-9C2BA15B7FCE}" name="Column9" dataDxfId="64"/>
    <tableColumn id="10" xr3:uid="{B401B407-EEC4-4102-87F0-C4507E474C26}" name="Column10" dataDxfId="63"/>
    <tableColumn id="11" xr3:uid="{1EEC412D-16C4-4FF7-9660-D2D0660F1ACB}" name="Column11" dataDxfId="62"/>
    <tableColumn id="12" xr3:uid="{F78F300F-59D3-487E-AA7E-F8AAF3D1ACC1}" name="Column12" dataDxfId="61"/>
    <tableColumn id="13" xr3:uid="{48897C0C-3B20-4FAC-A88F-7D3FA14CCE59}" name="Column13" dataDxfId="60"/>
    <tableColumn id="14" xr3:uid="{9C557009-B1D2-45B4-9B98-32E009A5E245}" name="Column14" dataDxfId="59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1640FDF-271B-4DA2-9E91-51DC50D65456}" name="_No_financial" displayName="_No_financial" ref="B18:Q43" totalsRowShown="0" headerRowDxfId="58" dataDxfId="56" headerRowBorderDxfId="57" tableBorderDxfId="55" totalsRowBorderDxfId="54">
  <tableColumns count="16">
    <tableColumn id="1" xr3:uid="{C3238DC5-BFEB-4FCE-B9D7-67107CFF5F7C}" name="Column1" dataDxfId="53"/>
    <tableColumn id="2" xr3:uid="{A19011F3-DFB9-4895-B77D-C68AAD0A330C}" name="Column2" dataDxfId="52"/>
    <tableColumn id="3" xr3:uid="{62D1096E-FD65-40E8-9C5A-BD315CBFE1B2}" name="Column3" dataDxfId="51"/>
    <tableColumn id="4" xr3:uid="{4E9613DF-46C1-4CAF-86FF-F4193995E7DA}" name="Column4" dataDxfId="50"/>
    <tableColumn id="5" xr3:uid="{61E2F09C-F8A5-4B6E-BDDB-6AE9977E5E14}" name="Column5" dataDxfId="49"/>
    <tableColumn id="6" xr3:uid="{D155D168-E77C-4BF7-9204-4DE2C39A8158}" name="Column6" dataDxfId="48"/>
    <tableColumn id="7" xr3:uid="{AD29667B-C1F6-4073-9B36-176D01444339}" name="Column7" dataDxfId="47">
      <calculatedColumnFormula>IF(G19="","",INDEX(Year_End[],MATCH(G19,Currency,0),MATCH(Tax_Year,Rate_Year,0)))</calculatedColumnFormula>
    </tableColumn>
    <tableColumn id="8" xr3:uid="{61F72157-A541-4C1F-BA19-7F07F1DC7712}" name="Column8" dataDxfId="46">
      <calculatedColumnFormula>IF(OR('4_No_financial_Interes'!$F19="", G19=""), "", MAX(0, ROUNDUP('4_No_financial_Interes'!$F19 / H19, 0)))</calculatedColumnFormula>
    </tableColumn>
    <tableColumn id="9" xr3:uid="{05481462-559E-442B-83AC-BF1BF476E40D}" name="Column9" dataDxfId="45"/>
    <tableColumn id="10" xr3:uid="{A6074267-A786-4AA9-904D-142CE5071872}" name="Column10" dataDxfId="44"/>
    <tableColumn id="11" xr3:uid="{F98CC40C-8822-42AB-8B10-E8B1F3B06492}" name="Column11" dataDxfId="43"/>
    <tableColumn id="12" xr3:uid="{B87E0201-504B-4376-9F44-8454C1EBA169}" name="Column12" dataDxfId="42"/>
    <tableColumn id="13" xr3:uid="{D8E531BD-105D-45E7-9686-DF383C3F4809}" name="Column13" dataDxfId="41"/>
    <tableColumn id="14" xr3:uid="{85857288-180A-4FEA-B2E3-1C0438E2C923}" name="Column14" dataDxfId="40"/>
    <tableColumn id="15" xr3:uid="{93DC4EFA-D6F2-4AD0-AAC8-8175B1098C83}" name="Column15" dataDxfId="39"/>
    <tableColumn id="16" xr3:uid="{A3E5F4C9-EB07-406D-A862-3E10568849A6}" name="Column16" dataDxfId="38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217A5E-A3B0-452E-B88C-DFF7AB2F58E1}" name="Year_End" displayName="Year_End" ref="A100:K256" tableType="queryTable" totalsRowShown="0" headerRowDxfId="37" dataDxfId="36">
  <autoFilter ref="A100:K256" xr:uid="{57217A5E-A3B0-452E-B88C-DFF7AB2F58E1}"/>
  <tableColumns count="11">
    <tableColumn id="1" xr3:uid="{D0E8AF5E-CC1D-4818-83A6-EA40C4629946}" uniqueName="1" name="Column1" queryTableFieldId="12" dataDxfId="35"/>
    <tableColumn id="2" xr3:uid="{991C8421-E987-4ABC-B5F1-05427BCB24F7}" uniqueName="2" name="Column2" queryTableFieldId="13" dataDxfId="34"/>
    <tableColumn id="3" xr3:uid="{A3B781A3-8BD6-40C4-89DA-43B48D302A1A}" uniqueName="3" name="Column3" queryTableFieldId="14" dataDxfId="33"/>
    <tableColumn id="4" xr3:uid="{9DA946AF-42B7-416E-8765-6721EE63B55F}" uniqueName="4" name="Column4" queryTableFieldId="15" dataDxfId="32"/>
    <tableColumn id="5" xr3:uid="{5CAFD621-6A23-49DE-AEE4-375B8D41C7FE}" uniqueName="5" name="Column5" queryTableFieldId="16" dataDxfId="31"/>
    <tableColumn id="6" xr3:uid="{D230898A-2BF0-49F9-8BB9-5FAED6260827}" uniqueName="6" name="Column6" queryTableFieldId="17" dataDxfId="30"/>
    <tableColumn id="7" xr3:uid="{2EC8E3B1-5B04-4715-8F92-900917738470}" uniqueName="7" name="Column7" queryTableFieldId="18" dataDxfId="29"/>
    <tableColumn id="8" xr3:uid="{22C206AC-9B8E-47DC-9F67-4CAD3BF74436}" uniqueName="8" name="Column8" queryTableFieldId="19" dataDxfId="28"/>
    <tableColumn id="9" xr3:uid="{89BA5FF2-0F50-461A-AB2E-C10ACA8F2F28}" uniqueName="9" name="Column9" queryTableFieldId="20" dataDxfId="27"/>
    <tableColumn id="10" xr3:uid="{C8685B37-224B-4C93-9735-A3B2119A03B7}" uniqueName="10" name="Column10" queryTableFieldId="21" dataDxfId="26"/>
    <tableColumn id="11" xr3:uid="{73138CA4-8EC3-408A-883A-4A14995A90FC}" uniqueName="11" name="Column11" queryTableFieldId="22" dataDxfId="2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safefbar@gmail.com" TargetMode="External"/><Relationship Id="rId1" Type="http://schemas.openxmlformats.org/officeDocument/2006/relationships/hyperlink" Target="https://safefbar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C00000"/>
  </sheetPr>
  <dimension ref="B1:U64"/>
  <sheetViews>
    <sheetView showGridLines="0" tabSelected="1" workbookViewId="0">
      <selection activeCell="L37" sqref="L37"/>
    </sheetView>
  </sheetViews>
  <sheetFormatPr defaultRowHeight="14.4"/>
  <cols>
    <col min="1" max="1" width="3" style="1" customWidth="1"/>
    <col min="2" max="2" width="2" style="1" customWidth="1"/>
    <col min="3" max="3" width="7.33203125" style="1" customWidth="1"/>
    <col min="4" max="4" width="10.6640625" style="1" customWidth="1"/>
    <col min="5" max="5" width="22.77734375" style="1" customWidth="1"/>
    <col min="6" max="6" width="2.5546875" style="1" customWidth="1"/>
    <col min="7" max="7" width="19.33203125" style="1" customWidth="1"/>
    <col min="8" max="8" width="6.109375" style="1" customWidth="1"/>
    <col min="9" max="9" width="7.44140625" style="1" customWidth="1"/>
    <col min="10" max="10" width="10.21875" style="1" customWidth="1"/>
    <col min="11" max="11" width="10.33203125" style="1" customWidth="1"/>
    <col min="12" max="12" width="24.44140625" style="1" customWidth="1"/>
    <col min="13" max="13" width="3.33203125" style="1" customWidth="1"/>
    <col min="14" max="14" width="7.6640625" style="1" customWidth="1"/>
    <col min="15" max="15" width="8" style="1" customWidth="1"/>
    <col min="16" max="16" width="10.21875" style="1" customWidth="1"/>
    <col min="17" max="17" width="10" style="1" customWidth="1"/>
    <col min="18" max="18" width="8" style="1" customWidth="1"/>
    <col min="19" max="19" width="7.5546875" style="1" customWidth="1"/>
    <col min="20" max="20" width="8.77734375" style="1" customWidth="1"/>
    <col min="21" max="21" width="2" style="1" customWidth="1"/>
    <col min="22" max="16384" width="8.88671875" style="1"/>
  </cols>
  <sheetData>
    <row r="1" spans="2:21" ht="5.4" customHeight="1" thickBot="1"/>
    <row r="2" spans="2:21" ht="16.8" thickTop="1" thickBot="1">
      <c r="C2" s="2" t="s">
        <v>24</v>
      </c>
      <c r="D2" s="2"/>
      <c r="J2" s="3" t="s">
        <v>383</v>
      </c>
      <c r="K2" s="4" t="s">
        <v>384</v>
      </c>
      <c r="L2" s="5" t="s">
        <v>135</v>
      </c>
      <c r="N2" s="6" t="s">
        <v>376</v>
      </c>
      <c r="O2" s="7"/>
      <c r="P2" s="8" t="str">
        <f>TEXT(COUNTA(_Owner[Column1]),"00")&amp;TEXT(COUNTA(_Jointly[Column1]),"00")&amp;TEXT(COUNTA(_No_financial[Column1]),"00")</f>
        <v>000000</v>
      </c>
      <c r="S2" s="9" t="s">
        <v>360</v>
      </c>
    </row>
    <row r="3" spans="2:21" ht="4.2" customHeight="1" thickTop="1" thickBot="1">
      <c r="C3" s="2"/>
      <c r="D3" s="2"/>
      <c r="H3" s="10"/>
      <c r="S3" s="11"/>
    </row>
    <row r="4" spans="2:21" ht="14.4" customHeight="1" thickBot="1">
      <c r="B4" s="12"/>
      <c r="C4" s="13" t="s">
        <v>359</v>
      </c>
      <c r="D4" s="14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5"/>
    </row>
    <row r="5" spans="2:21" ht="13.8" customHeight="1">
      <c r="B5" s="16"/>
      <c r="C5" s="17"/>
      <c r="D5" s="17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9"/>
      <c r="Q5" s="20"/>
      <c r="R5" s="20"/>
      <c r="S5" s="20"/>
      <c r="T5" s="21"/>
      <c r="U5" s="22"/>
    </row>
    <row r="6" spans="2:21" ht="15.6">
      <c r="B6" s="16"/>
      <c r="C6" s="18" t="s">
        <v>367</v>
      </c>
      <c r="D6" s="23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24"/>
      <c r="Q6" s="25" t="s">
        <v>353</v>
      </c>
      <c r="S6" s="26"/>
      <c r="T6" s="27"/>
      <c r="U6" s="22"/>
    </row>
    <row r="7" spans="2:21" ht="14.4" customHeight="1">
      <c r="B7" s="16"/>
      <c r="C7" s="28" t="s">
        <v>369</v>
      </c>
      <c r="D7" s="23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24"/>
      <c r="Q7" s="29" t="s">
        <v>354</v>
      </c>
      <c r="S7" s="26"/>
      <c r="T7" s="27"/>
      <c r="U7" s="22"/>
    </row>
    <row r="8" spans="2:21" ht="15.6">
      <c r="B8" s="16"/>
      <c r="C8" s="18" t="s">
        <v>370</v>
      </c>
      <c r="D8" s="23"/>
      <c r="E8" s="30"/>
      <c r="F8" s="18"/>
      <c r="G8" s="18"/>
      <c r="H8" s="18"/>
      <c r="I8" s="18"/>
      <c r="J8" s="18"/>
      <c r="K8" s="18"/>
      <c r="L8" s="18"/>
      <c r="M8" s="18"/>
      <c r="N8" s="18"/>
      <c r="O8" s="18"/>
      <c r="P8" s="31" t="s">
        <v>371</v>
      </c>
      <c r="Q8" s="26"/>
      <c r="S8" s="26"/>
      <c r="T8" s="27"/>
      <c r="U8" s="22"/>
    </row>
    <row r="9" spans="2:21" ht="4.8" customHeight="1">
      <c r="B9" s="16"/>
      <c r="C9" s="23"/>
      <c r="D9" s="23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24"/>
      <c r="R9" s="26"/>
      <c r="S9" s="26"/>
      <c r="T9" s="27"/>
      <c r="U9" s="22"/>
    </row>
    <row r="10" spans="2:21" s="42" customFormat="1" ht="14.4" customHeight="1">
      <c r="B10" s="32"/>
      <c r="C10" s="33" t="s">
        <v>368</v>
      </c>
      <c r="D10" s="34"/>
      <c r="E10" s="77">
        <v>2024</v>
      </c>
      <c r="F10" s="35"/>
      <c r="G10" s="36" t="s">
        <v>35</v>
      </c>
      <c r="H10" s="76" t="b">
        <v>0</v>
      </c>
      <c r="I10" s="37"/>
      <c r="J10" s="35"/>
      <c r="K10" s="36" t="str">
        <f>IF($H$10=TRUE,"Prior Report BSA Identifier ►","◄ Check if amending prior FBAR  ")</f>
        <v xml:space="preserve">◄ Check if amending prior FBAR  </v>
      </c>
      <c r="L10" s="78"/>
      <c r="M10" s="35"/>
      <c r="N10" s="35"/>
      <c r="O10" s="35"/>
      <c r="P10" s="38" t="s">
        <v>373</v>
      </c>
      <c r="Q10" s="39"/>
      <c r="R10" s="39"/>
      <c r="S10" s="39"/>
      <c r="T10" s="40"/>
      <c r="U10" s="41"/>
    </row>
    <row r="11" spans="2:21" ht="4.2" customHeight="1" thickBot="1">
      <c r="B11" s="16"/>
      <c r="C11" s="23"/>
      <c r="D11" s="23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24"/>
      <c r="R11" s="26"/>
      <c r="S11" s="26"/>
      <c r="T11" s="27"/>
      <c r="U11" s="22"/>
    </row>
    <row r="12" spans="2:21" ht="14.4" customHeight="1" thickTop="1" thickBot="1">
      <c r="B12" s="16"/>
      <c r="C12" s="43" t="s">
        <v>0</v>
      </c>
      <c r="D12" s="43"/>
      <c r="E12" s="81"/>
      <c r="F12" s="18"/>
      <c r="G12" s="18"/>
      <c r="H12" s="18"/>
      <c r="I12" s="18"/>
      <c r="J12" s="28"/>
      <c r="K12" s="18" t="s">
        <v>377</v>
      </c>
      <c r="L12" s="79" t="str">
        <f>UPPER(E18) &amp; " FBAR " &amp; E10</f>
        <v xml:space="preserve"> FBAR 2024</v>
      </c>
      <c r="M12" s="18"/>
      <c r="N12" s="18"/>
      <c r="O12" s="18"/>
      <c r="P12" s="24" t="s">
        <v>374</v>
      </c>
      <c r="Q12" s="26"/>
      <c r="R12" s="26"/>
      <c r="S12" s="26"/>
      <c r="T12" s="27"/>
      <c r="U12" s="22"/>
    </row>
    <row r="13" spans="2:21" ht="4.8" customHeight="1" thickTop="1">
      <c r="B13" s="16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24"/>
      <c r="Q13" s="26"/>
      <c r="R13" s="26"/>
      <c r="S13" s="26"/>
      <c r="T13" s="27"/>
      <c r="U13" s="22"/>
    </row>
    <row r="14" spans="2:21">
      <c r="B14" s="16"/>
      <c r="C14" s="43" t="s">
        <v>1</v>
      </c>
      <c r="D14" s="43"/>
      <c r="E14" s="81"/>
      <c r="F14" s="18"/>
      <c r="G14" s="18"/>
      <c r="H14" s="18"/>
      <c r="I14" s="18"/>
      <c r="J14" s="28"/>
      <c r="K14" s="44" t="s">
        <v>378</v>
      </c>
      <c r="L14" s="80"/>
      <c r="M14" s="18"/>
      <c r="N14" s="18"/>
      <c r="O14" s="18"/>
      <c r="P14" s="24" t="s">
        <v>356</v>
      </c>
      <c r="Q14" s="45"/>
      <c r="R14" s="26"/>
      <c r="S14" s="26"/>
      <c r="T14" s="46"/>
      <c r="U14" s="22"/>
    </row>
    <row r="15" spans="2:21" ht="6" customHeight="1">
      <c r="B15" s="16"/>
      <c r="C15" s="43"/>
      <c r="D15" s="43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24"/>
      <c r="Q15" s="26"/>
      <c r="R15" s="26"/>
      <c r="S15" s="26"/>
      <c r="T15" s="46"/>
      <c r="U15" s="22"/>
    </row>
    <row r="16" spans="2:21">
      <c r="B16" s="16"/>
      <c r="C16" s="43" t="s">
        <v>2</v>
      </c>
      <c r="D16" s="43"/>
      <c r="E16" s="81"/>
      <c r="F16" s="18"/>
      <c r="G16" s="18"/>
      <c r="H16" s="18"/>
      <c r="I16" s="18"/>
      <c r="J16" s="18"/>
      <c r="K16" s="44" t="s">
        <v>5</v>
      </c>
      <c r="L16" s="81"/>
      <c r="M16" s="18"/>
      <c r="N16" s="18"/>
      <c r="O16" s="18"/>
      <c r="P16" s="47" t="s">
        <v>375</v>
      </c>
      <c r="Q16" s="48"/>
      <c r="R16" s="26"/>
      <c r="S16" s="49"/>
      <c r="T16" s="27"/>
      <c r="U16" s="22"/>
    </row>
    <row r="17" spans="2:21" ht="4.8" customHeight="1">
      <c r="B17" s="16"/>
      <c r="C17" s="43"/>
      <c r="D17" s="43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  <c r="Q17" s="26"/>
      <c r="R17" s="26"/>
      <c r="S17" s="26"/>
      <c r="T17" s="27"/>
      <c r="U17" s="22"/>
    </row>
    <row r="18" spans="2:21">
      <c r="B18" s="16"/>
      <c r="C18" s="43" t="s">
        <v>3</v>
      </c>
      <c r="D18" s="43"/>
      <c r="E18" s="81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4" t="s">
        <v>372</v>
      </c>
      <c r="T18" s="46"/>
      <c r="U18" s="22"/>
    </row>
    <row r="19" spans="2:21" ht="4.8" customHeight="1" thickBot="1">
      <c r="B19" s="16"/>
      <c r="C19" s="43"/>
      <c r="D19" s="43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50"/>
      <c r="Q19" s="51"/>
      <c r="R19" s="51"/>
      <c r="S19" s="51"/>
      <c r="T19" s="52"/>
      <c r="U19" s="22"/>
    </row>
    <row r="20" spans="2:21" ht="15" thickBot="1">
      <c r="B20" s="16"/>
      <c r="C20" s="43" t="s">
        <v>4</v>
      </c>
      <c r="D20" s="43"/>
      <c r="E20" s="81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22"/>
    </row>
    <row r="21" spans="2:21" ht="6.6" customHeight="1" thickBot="1">
      <c r="B21" s="16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18"/>
      <c r="N21" s="18"/>
      <c r="O21" s="18"/>
      <c r="P21" s="54"/>
      <c r="Q21" s="55"/>
      <c r="R21" s="55"/>
      <c r="S21" s="55"/>
      <c r="T21" s="56"/>
      <c r="U21" s="22"/>
    </row>
    <row r="22" spans="2:21" ht="24" customHeight="1">
      <c r="B22" s="16"/>
      <c r="C22" s="57" t="s">
        <v>6</v>
      </c>
      <c r="D22" s="1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58" t="s">
        <v>357</v>
      </c>
      <c r="Q22" s="59"/>
      <c r="R22" s="59"/>
      <c r="S22" s="59"/>
      <c r="T22" s="60"/>
      <c r="U22" s="22"/>
    </row>
    <row r="23" spans="2:21">
      <c r="B23" s="16"/>
      <c r="C23" s="43" t="s">
        <v>7</v>
      </c>
      <c r="D23" s="43"/>
      <c r="E23" s="82"/>
      <c r="F23" s="18"/>
      <c r="G23" s="81"/>
      <c r="H23" s="18"/>
      <c r="I23" s="18"/>
      <c r="J23" s="18"/>
      <c r="K23" s="18"/>
      <c r="L23" s="18"/>
      <c r="M23" s="18"/>
      <c r="N23" s="18"/>
      <c r="O23" s="18"/>
      <c r="P23" s="61" t="s">
        <v>361</v>
      </c>
      <c r="Q23" s="59"/>
      <c r="R23" s="59"/>
      <c r="S23" s="59"/>
      <c r="T23" s="60"/>
      <c r="U23" s="22"/>
    </row>
    <row r="24" spans="2:21" ht="8.4" customHeight="1">
      <c r="B24" s="16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18"/>
      <c r="N24" s="18"/>
      <c r="O24" s="18"/>
      <c r="P24" s="62"/>
      <c r="Q24" s="59"/>
      <c r="R24" s="59"/>
      <c r="S24" s="59"/>
      <c r="T24" s="60"/>
      <c r="U24" s="22"/>
    </row>
    <row r="25" spans="2:21">
      <c r="B25" s="16"/>
      <c r="C25" s="43" t="s">
        <v>380</v>
      </c>
      <c r="D25" s="43"/>
      <c r="E25" s="18"/>
      <c r="F25" s="18"/>
      <c r="G25" s="81"/>
      <c r="H25" s="18"/>
      <c r="I25" s="18"/>
      <c r="J25" s="18"/>
      <c r="K25" s="18"/>
      <c r="L25" s="18"/>
      <c r="M25" s="18"/>
      <c r="N25" s="18"/>
      <c r="O25" s="18"/>
      <c r="P25" s="62" t="s">
        <v>385</v>
      </c>
      <c r="Q25" s="59"/>
      <c r="R25" s="59"/>
      <c r="S25" s="59"/>
      <c r="T25" s="60"/>
      <c r="U25" s="22"/>
    </row>
    <row r="26" spans="2:21" ht="7.8" customHeight="1">
      <c r="B26" s="16"/>
      <c r="C26" s="43"/>
      <c r="D26" s="43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62"/>
      <c r="Q26" s="59"/>
      <c r="R26" s="59"/>
      <c r="S26" s="59"/>
      <c r="T26" s="60"/>
      <c r="U26" s="22"/>
    </row>
    <row r="27" spans="2:21">
      <c r="B27" s="16"/>
      <c r="C27" s="18" t="s">
        <v>8</v>
      </c>
      <c r="D27" s="18"/>
      <c r="E27" s="82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61" t="s">
        <v>358</v>
      </c>
      <c r="Q27" s="59"/>
      <c r="R27" s="59"/>
      <c r="S27" s="59"/>
      <c r="T27" s="60"/>
      <c r="U27" s="22"/>
    </row>
    <row r="28" spans="2:21" ht="7.2" customHeight="1" thickBot="1">
      <c r="B28" s="16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63"/>
      <c r="Q28" s="64"/>
      <c r="R28" s="64"/>
      <c r="S28" s="64"/>
      <c r="T28" s="65"/>
      <c r="U28" s="22"/>
    </row>
    <row r="29" spans="2:21" ht="15" thickBot="1">
      <c r="B29" s="16"/>
      <c r="C29" s="18" t="s">
        <v>36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22"/>
    </row>
    <row r="30" spans="2:21" ht="8.4" customHeight="1">
      <c r="B30" s="16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66"/>
      <c r="N30" s="67"/>
      <c r="O30" s="68"/>
      <c r="P30" s="67"/>
      <c r="Q30" s="67"/>
      <c r="R30" s="67"/>
      <c r="S30" s="67"/>
      <c r="T30" s="69"/>
      <c r="U30" s="22"/>
    </row>
    <row r="31" spans="2:21">
      <c r="B31" s="16"/>
      <c r="C31" s="18"/>
      <c r="D31" s="18" t="s">
        <v>9</v>
      </c>
      <c r="E31" s="82"/>
      <c r="F31" s="18"/>
      <c r="G31" s="83"/>
      <c r="H31" s="18"/>
      <c r="I31" s="18"/>
      <c r="J31" s="18"/>
      <c r="K31" s="18"/>
      <c r="L31" s="18"/>
      <c r="M31" s="70" t="s">
        <v>363</v>
      </c>
      <c r="N31" s="6"/>
      <c r="T31" s="46"/>
      <c r="U31" s="22"/>
    </row>
    <row r="32" spans="2:21" ht="5.4" customHeight="1">
      <c r="B32" s="16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24"/>
      <c r="T32" s="46"/>
      <c r="U32" s="22"/>
    </row>
    <row r="33" spans="2:21">
      <c r="B33" s="16"/>
      <c r="C33" s="18"/>
      <c r="D33" s="18" t="s">
        <v>10</v>
      </c>
      <c r="E33" s="83"/>
      <c r="F33" s="18"/>
      <c r="G33" s="18"/>
      <c r="H33" s="18"/>
      <c r="I33" s="18"/>
      <c r="J33" s="18"/>
      <c r="K33" s="18"/>
      <c r="L33" s="18"/>
      <c r="M33" s="24"/>
      <c r="N33" s="1" t="s">
        <v>364</v>
      </c>
      <c r="T33" s="46"/>
      <c r="U33" s="22"/>
    </row>
    <row r="34" spans="2:21" ht="6" customHeight="1">
      <c r="B34" s="16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24"/>
      <c r="T34" s="46"/>
      <c r="U34" s="22"/>
    </row>
    <row r="35" spans="2:21">
      <c r="B35" s="16"/>
      <c r="C35" s="18"/>
      <c r="D35" s="44" t="s">
        <v>379</v>
      </c>
      <c r="E35" s="82"/>
      <c r="F35" s="18"/>
      <c r="G35" s="18"/>
      <c r="H35" s="18"/>
      <c r="I35" s="18"/>
      <c r="J35" s="18"/>
      <c r="K35" s="18"/>
      <c r="L35" s="18"/>
      <c r="M35" s="24"/>
      <c r="N35" s="1" t="s">
        <v>362</v>
      </c>
      <c r="T35" s="46"/>
      <c r="U35" s="22"/>
    </row>
    <row r="36" spans="2:21" ht="4.8" customHeight="1">
      <c r="B36" s="16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24"/>
      <c r="T36" s="46"/>
      <c r="U36" s="22"/>
    </row>
    <row r="37" spans="2:21">
      <c r="B37" s="16"/>
      <c r="C37" s="18" t="s">
        <v>11</v>
      </c>
      <c r="D37" s="18"/>
      <c r="E37" s="18"/>
      <c r="F37" s="44" t="s">
        <v>13</v>
      </c>
      <c r="G37" s="84"/>
      <c r="H37" s="44" t="s">
        <v>14</v>
      </c>
      <c r="I37" s="84"/>
      <c r="J37" s="44" t="s">
        <v>12</v>
      </c>
      <c r="K37" s="84"/>
      <c r="L37" s="18"/>
      <c r="M37" s="71"/>
      <c r="N37" s="1" t="s">
        <v>365</v>
      </c>
      <c r="T37" s="46"/>
      <c r="U37" s="22"/>
    </row>
    <row r="38" spans="2:21" ht="7.2" customHeight="1">
      <c r="B38" s="16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24"/>
      <c r="T38" s="46"/>
      <c r="U38" s="22"/>
    </row>
    <row r="39" spans="2:21">
      <c r="B39" s="16"/>
      <c r="C39" s="43" t="s">
        <v>381</v>
      </c>
      <c r="D39" s="43"/>
      <c r="E39" s="18"/>
      <c r="F39" s="18"/>
      <c r="G39" s="81"/>
      <c r="H39" s="18"/>
      <c r="I39" s="18"/>
      <c r="J39" s="18"/>
      <c r="K39" s="18"/>
      <c r="L39" s="18"/>
      <c r="M39" s="24"/>
      <c r="N39" s="1" t="s">
        <v>366</v>
      </c>
      <c r="T39" s="46"/>
      <c r="U39" s="22"/>
    </row>
    <row r="40" spans="2:21" ht="6.6" customHeight="1" thickBot="1">
      <c r="B40" s="16"/>
      <c r="C40" s="43"/>
      <c r="D40" s="43"/>
      <c r="E40" s="18"/>
      <c r="F40" s="18"/>
      <c r="G40" s="18"/>
      <c r="H40" s="18"/>
      <c r="I40" s="18"/>
      <c r="J40" s="18"/>
      <c r="K40" s="18"/>
      <c r="L40" s="18"/>
      <c r="M40" s="50"/>
      <c r="N40" s="51"/>
      <c r="O40" s="51"/>
      <c r="P40" s="51"/>
      <c r="Q40" s="51"/>
      <c r="R40" s="51"/>
      <c r="S40" s="51"/>
      <c r="T40" s="52"/>
      <c r="U40" s="22"/>
    </row>
    <row r="41" spans="2:21">
      <c r="B41" s="16"/>
      <c r="C41" s="18" t="s">
        <v>15</v>
      </c>
      <c r="D41" s="18"/>
      <c r="E41" s="83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22"/>
    </row>
    <row r="42" spans="2:21" ht="4.8" customHeight="1">
      <c r="B42" s="16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22"/>
    </row>
    <row r="43" spans="2:21">
      <c r="B43" s="16"/>
      <c r="C43" s="18" t="s">
        <v>16</v>
      </c>
      <c r="D43" s="18"/>
      <c r="E43" s="85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22"/>
    </row>
    <row r="44" spans="2:21" ht="6" customHeight="1">
      <c r="B44" s="16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22"/>
    </row>
    <row r="45" spans="2:21">
      <c r="B45" s="16"/>
      <c r="C45" s="18" t="s">
        <v>17</v>
      </c>
      <c r="D45" s="18"/>
      <c r="E45" s="85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22"/>
    </row>
    <row r="46" spans="2:21" ht="5.4" customHeight="1">
      <c r="B46" s="16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22"/>
    </row>
    <row r="47" spans="2:21">
      <c r="B47" s="16"/>
      <c r="C47" s="18" t="s">
        <v>18</v>
      </c>
      <c r="D47" s="18"/>
      <c r="E47" s="83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22"/>
    </row>
    <row r="48" spans="2:21" ht="4.8" customHeight="1">
      <c r="B48" s="16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22"/>
    </row>
    <row r="49" spans="2:21">
      <c r="B49" s="16"/>
      <c r="C49" s="18" t="s">
        <v>19</v>
      </c>
      <c r="D49" s="18"/>
      <c r="E49" s="83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22"/>
    </row>
    <row r="50" spans="2:21" ht="4.8" customHeight="1">
      <c r="B50" s="16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22"/>
    </row>
    <row r="51" spans="2:21" ht="13.8" customHeight="1">
      <c r="B51" s="16"/>
      <c r="C51" s="72" t="s">
        <v>382</v>
      </c>
      <c r="D51" s="18"/>
      <c r="E51" s="82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22"/>
    </row>
    <row r="52" spans="2:21" ht="4.2" customHeight="1">
      <c r="B52" s="16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22"/>
    </row>
    <row r="53" spans="2:21">
      <c r="B53" s="16"/>
      <c r="C53" s="18" t="s">
        <v>20</v>
      </c>
      <c r="D53" s="18"/>
      <c r="E53" s="83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22"/>
    </row>
    <row r="54" spans="2:21" ht="4.8" customHeight="1">
      <c r="B54" s="16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22"/>
    </row>
    <row r="55" spans="2:21">
      <c r="B55" s="16"/>
      <c r="C55" s="43" t="s">
        <v>21</v>
      </c>
      <c r="D55" s="43"/>
      <c r="E55" s="82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22"/>
    </row>
    <row r="56" spans="2:21" ht="6.6" customHeight="1">
      <c r="B56" s="16"/>
      <c r="C56" s="43"/>
      <c r="D56" s="43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22"/>
    </row>
    <row r="57" spans="2:21" ht="18" customHeight="1">
      <c r="B57" s="16"/>
      <c r="C57" s="73" t="s">
        <v>22</v>
      </c>
      <c r="D57" s="43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22"/>
    </row>
    <row r="58" spans="2:21">
      <c r="B58" s="16"/>
      <c r="C58" s="43"/>
      <c r="D58" s="84" t="s">
        <v>37</v>
      </c>
      <c r="E58" s="18"/>
      <c r="F58" s="18"/>
      <c r="G58" s="44" t="s">
        <v>38</v>
      </c>
      <c r="H58" s="81"/>
      <c r="I58" s="18" t="s">
        <v>39</v>
      </c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22"/>
    </row>
    <row r="59" spans="2:21">
      <c r="B59" s="16"/>
      <c r="C59" s="43"/>
      <c r="D59" s="43"/>
      <c r="E59" s="43"/>
      <c r="F59" s="43"/>
      <c r="G59" s="43"/>
      <c r="H59" s="43"/>
      <c r="I59" s="18" t="s">
        <v>40</v>
      </c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22"/>
    </row>
    <row r="60" spans="2:21" ht="16.8" customHeight="1">
      <c r="B60" s="16"/>
      <c r="C60" s="73" t="s">
        <v>23</v>
      </c>
      <c r="D60" s="43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22"/>
    </row>
    <row r="61" spans="2:21">
      <c r="B61" s="16"/>
      <c r="C61" s="18"/>
      <c r="D61" s="84" t="s">
        <v>37</v>
      </c>
      <c r="E61" s="18"/>
      <c r="F61" s="18"/>
      <c r="G61" s="44" t="s">
        <v>38</v>
      </c>
      <c r="H61" s="81"/>
      <c r="I61" s="18" t="s">
        <v>41</v>
      </c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22"/>
    </row>
    <row r="62" spans="2:21">
      <c r="B62" s="16"/>
      <c r="C62" s="18"/>
      <c r="D62" s="18"/>
      <c r="E62" s="18"/>
      <c r="F62" s="18"/>
      <c r="G62" s="18"/>
      <c r="H62" s="18"/>
      <c r="I62" s="18" t="s">
        <v>42</v>
      </c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22"/>
    </row>
    <row r="63" spans="2:21">
      <c r="B63" s="16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22"/>
    </row>
    <row r="64" spans="2:21" ht="15" thickBot="1">
      <c r="B64" s="74"/>
      <c r="C64" s="53" t="s">
        <v>359</v>
      </c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75"/>
    </row>
  </sheetData>
  <sheetProtection algorithmName="SHA-512" hashValue="crAtxIHfluu43JOVFxGfthngJK6NejFws5ia2UF4G4L3ZcaA0f43+bxAQmFNEp3ODW4ZMBP2R17G7hHg6EIQgg==" saltValue="bELHOfsXlKHx0D+FvZ+6fQ==" spinCount="100000" sheet="1" objects="1" scenarios="1"/>
  <conditionalFormatting sqref="E58:O59">
    <cfRule type="expression" dxfId="22" priority="5">
      <formula>$D$58="No"</formula>
    </cfRule>
  </conditionalFormatting>
  <conditionalFormatting sqref="E61:Q62">
    <cfRule type="expression" dxfId="21" priority="4">
      <formula>$D$61="No"</formula>
    </cfRule>
  </conditionalFormatting>
  <conditionalFormatting sqref="G23">
    <cfRule type="expression" dxfId="20" priority="9">
      <formula>LEFT($E$23,9)&lt;&gt;"Fiduciary"</formula>
    </cfRule>
  </conditionalFormatting>
  <conditionalFormatting sqref="G31">
    <cfRule type="expression" dxfId="19" priority="1">
      <formula>$E$31&lt;&gt;"Other"</formula>
    </cfRule>
  </conditionalFormatting>
  <conditionalFormatting sqref="G30:I30 D31:E35 K34:L35 M38:M39 M40:P40">
    <cfRule type="expression" dxfId="18" priority="8">
      <formula>AND(NOT(ISBLANK($G$25)), NOT(ISBLANK($E$27)))</formula>
    </cfRule>
  </conditionalFormatting>
  <conditionalFormatting sqref="K16:L16">
    <cfRule type="expression" dxfId="17" priority="14">
      <formula>LEFT($L$14,5)&lt;&gt;"Other"</formula>
    </cfRule>
  </conditionalFormatting>
  <conditionalFormatting sqref="L10">
    <cfRule type="expression" dxfId="16" priority="13">
      <formula>$H$10=FALSE</formula>
    </cfRule>
  </conditionalFormatting>
  <dataValidations xWindow="479" yWindow="613" count="23">
    <dataValidation type="list" allowBlank="1" showInputMessage="1" showErrorMessage="1" sqref="D58 D61" xr:uid="{674DEA58-37BC-4024-9021-31AC8B3FB61E}">
      <formula1>"No,Yes"</formula1>
    </dataValidation>
    <dataValidation type="list" allowBlank="1" showInputMessage="1" showErrorMessage="1" sqref="L14" xr:uid="{A475BAAF-5F76-45E7-B7DB-8BA03ED03E31}">
      <formula1>late</formula1>
    </dataValidation>
    <dataValidation type="list" allowBlank="1" showInputMessage="1" showErrorMessage="1" sqref="E10" xr:uid="{804C5DB0-7A64-43AD-B5D9-DB03DB55C458}">
      <formula1>Year_List</formula1>
    </dataValidation>
    <dataValidation type="list" allowBlank="1" showInputMessage="1" showErrorMessage="1" sqref="E23" xr:uid="{24244B1C-DDC7-433A-9C13-76A58B9DD25F}">
      <formula1>Type_filer</formula1>
    </dataValidation>
    <dataValidation type="list" allowBlank="1" showInputMessage="1" showErrorMessage="1" sqref="E27" xr:uid="{C5360178-AD49-4028-9F41-68E836FCDAA0}">
      <formula1>Tin_type</formula1>
    </dataValidation>
    <dataValidation type="list" allowBlank="1" showInputMessage="1" showErrorMessage="1" sqref="G37" xr:uid="{4F35ED2A-A48F-4FBC-B10B-FBC81F3C21B4}">
      <formula1>Month</formula1>
    </dataValidation>
    <dataValidation type="list" allowBlank="1" showInputMessage="1" showErrorMessage="1" sqref="I37" xr:uid="{9E69AE76-E2E5-41EA-93A6-7AD037D0BE66}">
      <formula1>Day</formula1>
    </dataValidation>
    <dataValidation type="list" allowBlank="1" showInputMessage="1" showErrorMessage="1" sqref="K37" xr:uid="{921B7D3D-1C04-4D05-B950-18D549CCE489}">
      <formula1>B_Year</formula1>
    </dataValidation>
    <dataValidation type="list" allowBlank="1" showInputMessage="1" showErrorMessage="1" sqref="E55" xr:uid="{3899A805-2FF3-4305-8AB8-AFB985D90A0E}">
      <formula1>Country_13</formula1>
    </dataValidation>
    <dataValidation type="list" allowBlank="1" showInputMessage="1" showErrorMessage="1" sqref="E51" xr:uid="{784E06D2-7268-4350-8F86-9B0EF139A4F6}">
      <formula1>INDIRECT(SUBSTITUTE($E$55," ","_"))</formula1>
    </dataValidation>
    <dataValidation allowBlank="1" showInputMessage="1" showErrorMessage="1" promptTitle="Prior Report BSA ID" prompt="Enter your Prior Report BSA ID (from email or secure message). _x000a_If unknown, enter 00000000000000." sqref="L10" xr:uid="{D24C58EC-EC89-422F-865B-35791B4B51E6}"/>
    <dataValidation allowBlank="1" showInputMessage="1" showErrorMessage="1" promptTitle="Phone Format" prompt="Enter digits only, no spaces or symbols. For U.S./Canada, use 10 digits (area code + number), no leading 1." sqref="E20" xr:uid="{1BD5F50A-70FD-4DBE-9BAF-FA0293FC093D}"/>
    <dataValidation allowBlank="1" showInputMessage="1" showErrorMessage="1" promptTitle="Filing name (auto)" prompt="Auto-generated from Last Name + Year" sqref="L12" xr:uid="{64755C09-2C13-41C1-8E52-1924FFE8B8F5}"/>
    <dataValidation allowBlank="1" showInputMessage="1" showErrorMessage="1" promptTitle="Fiduciary or Other" prompt="Enter the filer type (e.g., trust, estate, LLC). For disregarded entities, add &quot;(D.E.)&quot; — e.g., &quot;Limited liability company (D.E.)" sqref="G23" xr:uid="{6F755D5A-74E5-463A-A0A7-0B9F4C50238D}"/>
    <dataValidation type="custom" allowBlank="1" showInputMessage="1" showErrorMessage="1" errorTitle="Invalid TIN" error="Must be a 9-digit number without spaces or dashes." promptTitle="U.S. TIN Format" prompt="Enter 9 digits only, no spaces or hyphens. _x000a_If no U.S. TIN, complete Item 4." sqref="G25" xr:uid="{66A0C967-C108-487F-9F4A-FF20627A8FD6}">
      <formula1>AND(ISNUMBER(G25),LEN(G25)=9)</formula1>
    </dataValidation>
    <dataValidation allowBlank="1" showInputMessage="1" showErrorMessage="1" promptTitle="Name entry rule" prompt="If individual: enter last name here, then complete Items 7–8a as applicable._x000a_If organization: enter full organization name here, leave Items 7–8a blank." sqref="G39" xr:uid="{96849021-90BA-49A0-A15B-6DD7D871DE7E}"/>
    <dataValidation allowBlank="1" showInputMessage="1" showErrorMessage="1" promptTitle="Rule" prompt="Leave blank if no middle initial." sqref="E43" xr:uid="{735BEE48-BB3F-4520-8F28-D4630174FA4D}"/>
    <dataValidation allowBlank="1" showInputMessage="1" showErrorMessage="1" promptTitle="Rule" prompt="Leave blank if no name suffix." sqref="E45" xr:uid="{189D8CEF-399B-429E-BE99-DE61C0725444}"/>
    <dataValidation allowBlank="1" showInputMessage="1" showErrorMessage="1" promptTitle="Street address only " prompt="If you have a U.S. address, enter it here; _x000a_otherwise enter your foreign street address." sqref="K47" xr:uid="{08BD1E59-B623-4142-8E42-FA287BEDD1CB}"/>
    <dataValidation allowBlank="1" showInputMessage="1" showErrorMessage="1" promptTitle="Rule" prompt="Street address only (no city, state, postal code, or country)" sqref="E47" xr:uid="{5849C62A-A88F-484B-A79B-B39AF7A098DF}"/>
    <dataValidation type="list" allowBlank="1" showInputMessage="1" showErrorMessage="1" sqref="E31" xr:uid="{498B7593-AEB8-4526-A6F1-ED90B36FB87E}">
      <formula1>Type_4a</formula1>
    </dataValidation>
    <dataValidation type="list" allowBlank="1" showInputMessage="1" showErrorMessage="1" prompt="Enter the filer type (e.g., trust, estate, LLC). For disregarded entities, add &quot;(D.E.)&quot; — e.g., &quot;Limited liability company (D.E.)" sqref="G23" xr:uid="{11AAB2B0-765B-4B82-B82E-E7612549B261}">
      <formula1>Type_filer</formula1>
    </dataValidation>
    <dataValidation type="list" allowBlank="1" showInputMessage="1" showErrorMessage="1" sqref="E35" xr:uid="{56D88FAB-798B-433A-9858-699C393FAA57}">
      <formula1>Country</formula1>
    </dataValidation>
  </dataValidations>
  <hyperlinks>
    <hyperlink ref="Q6" r:id="rId1" xr:uid="{7874B5C4-3C82-4CB4-A87C-D199D99AE2E8}"/>
    <hyperlink ref="S2" r:id="rId2" xr:uid="{58416113-5C70-484B-ADFE-8818123F6EBA}"/>
  </hyperlinks>
  <pageMargins left="0.7" right="0.7" top="0.75" bottom="0.75" header="0.3" footer="0.3"/>
  <drawing r:id="rId3"/>
  <legacy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4CD2267-487F-4683-9BEC-D14907ACD637}">
            <xm:f>COUNTIF(Rates!$A$12:$A$14, $E$55)=0</xm:f>
            <x14:dxf>
              <font>
                <color theme="4" tint="0.79998168889431442"/>
              </font>
              <fill>
                <patternFill>
                  <bgColor theme="4" tint="0.79998168889431442"/>
                </patternFill>
              </fill>
              <border>
                <left/>
                <right/>
                <top/>
                <bottom/>
              </border>
            </x14:dxf>
          </x14:cfRule>
          <xm:sqref>C51</xm:sqref>
        </x14:conditionalFormatting>
        <x14:conditionalFormatting xmlns:xm="http://schemas.microsoft.com/office/excel/2006/main">
          <x14:cfRule type="expression" priority="6" id="{1A553081-9C2B-4DDD-804D-4679ACC11137}">
            <xm:f>COUNTIF(Rates!$A$12:$A$14, $E$55)=0</xm:f>
            <x14:dxf>
              <font>
                <color theme="4" tint="0.79998168889431442"/>
              </font>
              <fill>
                <patternFill>
                  <bgColor theme="4" tint="0.79998168889431442"/>
                </patternFill>
              </fill>
              <border>
                <left/>
                <right/>
                <top/>
                <bottom/>
              </border>
            </x14:dxf>
          </x14:cfRule>
          <xm:sqref>E51 H55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4E527-1ACA-409D-8445-474AFA7CD553}">
  <sheetPr codeName="Sheet1">
    <tabColor theme="9" tint="-0.249977111117893"/>
  </sheetPr>
  <dimension ref="A1:N32"/>
  <sheetViews>
    <sheetView showGridLines="0" zoomScaleNormal="100" workbookViewId="0">
      <selection activeCell="I10" sqref="I10"/>
    </sheetView>
  </sheetViews>
  <sheetFormatPr defaultRowHeight="14.4"/>
  <cols>
    <col min="1" max="1" width="3.6640625" style="1" customWidth="1"/>
    <col min="2" max="2" width="16.6640625" style="1" customWidth="1"/>
    <col min="3" max="3" width="15.33203125" style="1" customWidth="1"/>
    <col min="4" max="5" width="12.21875" style="1" customWidth="1"/>
    <col min="6" max="6" width="14.5546875" style="1" customWidth="1"/>
    <col min="7" max="7" width="12.5546875" style="1" customWidth="1"/>
    <col min="8" max="8" width="8.88671875" style="1" customWidth="1"/>
    <col min="9" max="9" width="14.6640625" style="1" customWidth="1"/>
    <col min="10" max="10" width="24" style="1" customWidth="1"/>
    <col min="11" max="12" width="11.44140625" style="1" customWidth="1"/>
    <col min="13" max="13" width="8.33203125" style="1" customWidth="1"/>
    <col min="14" max="14" width="8.44140625" style="1" customWidth="1"/>
    <col min="15" max="16384" width="8.88671875" style="1"/>
  </cols>
  <sheetData>
    <row r="1" spans="1:14" ht="6.6" customHeight="1" thickBot="1"/>
    <row r="2" spans="1:14" ht="16.2" customHeight="1" thickTop="1" thickBot="1">
      <c r="B2" s="86" t="s">
        <v>25</v>
      </c>
      <c r="H2" s="3" t="s">
        <v>383</v>
      </c>
      <c r="I2" s="87" t="s">
        <v>331</v>
      </c>
      <c r="J2" s="5" t="s">
        <v>135</v>
      </c>
      <c r="K2" s="88" t="s">
        <v>330</v>
      </c>
      <c r="M2" s="1">
        <f>COUNTA(B7:B31)</f>
        <v>0</v>
      </c>
    </row>
    <row r="3" spans="1:14" ht="15.6" thickTop="1" thickBot="1">
      <c r="B3" s="1" t="s">
        <v>359</v>
      </c>
    </row>
    <row r="4" spans="1:14" ht="36" customHeight="1">
      <c r="B4" s="89" t="s">
        <v>290</v>
      </c>
      <c r="C4" s="90" t="s">
        <v>26</v>
      </c>
      <c r="D4" s="90" t="s">
        <v>31</v>
      </c>
      <c r="E4" s="90" t="s">
        <v>27</v>
      </c>
      <c r="F4" s="90" t="str">
        <f>"Highest Balance in "&amp;Tax_Year</f>
        <v>Highest Balance in 2024</v>
      </c>
      <c r="G4" s="90" t="s">
        <v>292</v>
      </c>
      <c r="H4" s="90" t="s">
        <v>314</v>
      </c>
      <c r="I4" s="90" t="str">
        <f>"Highest Balance in USD "&amp;Tax_Year</f>
        <v>Highest Balance in USD 2024</v>
      </c>
      <c r="J4" s="90" t="s">
        <v>30</v>
      </c>
      <c r="K4" s="90" t="s">
        <v>28</v>
      </c>
      <c r="L4" s="90" t="s">
        <v>32</v>
      </c>
      <c r="M4" s="90" t="s">
        <v>29</v>
      </c>
      <c r="N4" s="91" t="s">
        <v>33</v>
      </c>
    </row>
    <row r="5" spans="1:14">
      <c r="B5" s="92" t="s">
        <v>355</v>
      </c>
      <c r="C5" s="93" t="s">
        <v>329</v>
      </c>
      <c r="D5" s="94" t="s">
        <v>315</v>
      </c>
      <c r="E5" s="95"/>
      <c r="F5" s="96">
        <v>123456.78</v>
      </c>
      <c r="G5" s="94" t="s">
        <v>179</v>
      </c>
      <c r="H5" s="94">
        <f>IF(G5="","",INDEX(Year_End[],MATCH(G5,Currency,0),MATCH(Tax_Year,Rate_Year,0)))</f>
        <v>1.4379999999999999</v>
      </c>
      <c r="I5" s="96">
        <f>IF(OR('2_Owned'!$F5="", G5=""), "", MAX(0, ROUNDUP('2_Owned'!$F5 / H5, 0)))</f>
        <v>85854</v>
      </c>
      <c r="J5" s="94" t="s">
        <v>321</v>
      </c>
      <c r="K5" s="94" t="s">
        <v>322</v>
      </c>
      <c r="L5" s="94" t="s">
        <v>323</v>
      </c>
      <c r="M5" s="94" t="s">
        <v>111</v>
      </c>
      <c r="N5" s="94" t="s">
        <v>78</v>
      </c>
    </row>
    <row r="6" spans="1:14" ht="4.2" customHeight="1">
      <c r="B6" s="97" t="s">
        <v>302</v>
      </c>
      <c r="C6" s="98" t="s">
        <v>303</v>
      </c>
      <c r="D6" s="98" t="s">
        <v>304</v>
      </c>
      <c r="E6" s="98" t="s">
        <v>305</v>
      </c>
      <c r="F6" s="98" t="s">
        <v>306</v>
      </c>
      <c r="G6" s="98" t="s">
        <v>307</v>
      </c>
      <c r="H6" s="98" t="s">
        <v>308</v>
      </c>
      <c r="I6" s="98" t="s">
        <v>309</v>
      </c>
      <c r="J6" s="98" t="s">
        <v>310</v>
      </c>
      <c r="K6" s="98" t="s">
        <v>311</v>
      </c>
      <c r="L6" s="98" t="s">
        <v>312</v>
      </c>
      <c r="M6" s="98" t="s">
        <v>318</v>
      </c>
      <c r="N6" s="99" t="s">
        <v>319</v>
      </c>
    </row>
    <row r="7" spans="1:14">
      <c r="A7" s="1">
        <v>1</v>
      </c>
      <c r="B7" s="101"/>
      <c r="C7" s="102"/>
      <c r="D7" s="103"/>
      <c r="E7" s="104"/>
      <c r="F7" s="102"/>
      <c r="G7" s="103"/>
      <c r="H7" s="100" t="str">
        <f>IF(G7="","",INDEX(Year_End[],MATCH(G7,Currency,0),MATCH(Tax_Year,Rate_Year,0)))</f>
        <v/>
      </c>
      <c r="I7" s="100" t="str">
        <f>IF(OR('2_Owned'!$F7="", G7=""), "", MAX(0, ROUNDUP('2_Owned'!$F7 / H7, 0)))</f>
        <v/>
      </c>
      <c r="J7" s="102"/>
      <c r="K7" s="102"/>
      <c r="L7" s="105"/>
      <c r="M7" s="103"/>
      <c r="N7" s="103"/>
    </row>
    <row r="8" spans="1:14">
      <c r="A8" s="1">
        <v>2</v>
      </c>
      <c r="B8" s="101"/>
      <c r="C8" s="102"/>
      <c r="D8" s="103"/>
      <c r="E8" s="104"/>
      <c r="F8" s="102"/>
      <c r="G8" s="103"/>
      <c r="H8" s="100" t="str">
        <f>IF(G8="","",INDEX(Year_End[],MATCH(G8,Currency,0),MATCH(Tax_Year,Rate_Year,0)))</f>
        <v/>
      </c>
      <c r="I8" s="100" t="str">
        <f>IF(OR('2_Owned'!$F8="", G8=""), "", MAX(0, ROUNDUP('2_Owned'!$F8 / H8, 0)))</f>
        <v/>
      </c>
      <c r="J8" s="102"/>
      <c r="K8" s="102"/>
      <c r="L8" s="105"/>
      <c r="M8" s="103"/>
      <c r="N8" s="103"/>
    </row>
    <row r="9" spans="1:14">
      <c r="A9" s="1">
        <v>3</v>
      </c>
      <c r="B9" s="101"/>
      <c r="C9" s="102"/>
      <c r="D9" s="103"/>
      <c r="E9" s="104"/>
      <c r="F9" s="102"/>
      <c r="G9" s="103"/>
      <c r="H9" s="100" t="str">
        <f>IF(G9="","",INDEX(Year_End[],MATCH(G9,Currency,0),MATCH(Tax_Year,Rate_Year,0)))</f>
        <v/>
      </c>
      <c r="I9" s="100" t="str">
        <f>IF(OR('2_Owned'!$F9="", G9=""), "", MAX(0, ROUNDUP('2_Owned'!$F9 / H9, 0)))</f>
        <v/>
      </c>
      <c r="J9" s="102"/>
      <c r="K9" s="102"/>
      <c r="L9" s="105"/>
      <c r="M9" s="103"/>
      <c r="N9" s="103"/>
    </row>
    <row r="10" spans="1:14">
      <c r="A10" s="1">
        <v>4</v>
      </c>
      <c r="B10" s="101"/>
      <c r="C10" s="102"/>
      <c r="D10" s="103"/>
      <c r="E10" s="104"/>
      <c r="F10" s="102"/>
      <c r="G10" s="103"/>
      <c r="H10" s="100" t="str">
        <f>IF(G10="","",INDEX(Year_End[],MATCH(G10,Currency,0),MATCH(Tax_Year,Rate_Year,0)))</f>
        <v/>
      </c>
      <c r="I10" s="100" t="str">
        <f>IF(OR('2_Owned'!$F10="", G10=""), "", MAX(0, ROUNDUP('2_Owned'!$F10 / H10, 0)))</f>
        <v/>
      </c>
      <c r="J10" s="102"/>
      <c r="K10" s="102"/>
      <c r="L10" s="105"/>
      <c r="M10" s="103"/>
      <c r="N10" s="103"/>
    </row>
    <row r="11" spans="1:14">
      <c r="A11" s="1">
        <v>5</v>
      </c>
      <c r="B11" s="101"/>
      <c r="C11" s="102"/>
      <c r="D11" s="103"/>
      <c r="E11" s="104"/>
      <c r="F11" s="102"/>
      <c r="G11" s="103"/>
      <c r="H11" s="100" t="str">
        <f>IF(G11="","",INDEX(Year_End[],MATCH(G11,Currency,0),MATCH(Tax_Year,Rate_Year,0)))</f>
        <v/>
      </c>
      <c r="I11" s="100" t="str">
        <f>IF(OR('2_Owned'!$F11="", G11=""), "", MAX(0, ROUNDUP('2_Owned'!$F11 / H11, 0)))</f>
        <v/>
      </c>
      <c r="J11" s="102"/>
      <c r="K11" s="102"/>
      <c r="L11" s="105"/>
      <c r="M11" s="103"/>
      <c r="N11" s="103"/>
    </row>
    <row r="12" spans="1:14">
      <c r="A12" s="1">
        <v>6</v>
      </c>
      <c r="B12" s="101"/>
      <c r="C12" s="102"/>
      <c r="D12" s="103"/>
      <c r="E12" s="104"/>
      <c r="F12" s="102"/>
      <c r="G12" s="103"/>
      <c r="H12" s="100" t="str">
        <f>IF(G12="","",INDEX(Year_End[],MATCH(G12,Currency,0),MATCH(Tax_Year,Rate_Year,0)))</f>
        <v/>
      </c>
      <c r="I12" s="100" t="str">
        <f>IF(OR('2_Owned'!$F12="", G12=""), "", MAX(0, ROUNDUP('2_Owned'!$F12 / H12, 0)))</f>
        <v/>
      </c>
      <c r="J12" s="102"/>
      <c r="K12" s="102"/>
      <c r="L12" s="105"/>
      <c r="M12" s="103"/>
      <c r="N12" s="103"/>
    </row>
    <row r="13" spans="1:14">
      <c r="A13" s="1">
        <v>7</v>
      </c>
      <c r="B13" s="101"/>
      <c r="C13" s="102"/>
      <c r="D13" s="103"/>
      <c r="E13" s="104"/>
      <c r="F13" s="102"/>
      <c r="G13" s="103"/>
      <c r="H13" s="100" t="str">
        <f>IF(G13="","",INDEX(Year_End[],MATCH(G13,Currency,0),MATCH(Tax_Year,Rate_Year,0)))</f>
        <v/>
      </c>
      <c r="I13" s="100" t="str">
        <f>IF(OR('2_Owned'!$F13="", G13=""), "", MAX(0, ROUNDUP('2_Owned'!$F13 / H13, 0)))</f>
        <v/>
      </c>
      <c r="J13" s="102"/>
      <c r="K13" s="102"/>
      <c r="L13" s="105"/>
      <c r="M13" s="103"/>
      <c r="N13" s="103"/>
    </row>
    <row r="14" spans="1:14">
      <c r="A14" s="1">
        <v>8</v>
      </c>
      <c r="B14" s="101"/>
      <c r="C14" s="102"/>
      <c r="D14" s="103"/>
      <c r="E14" s="104"/>
      <c r="F14" s="102"/>
      <c r="G14" s="103"/>
      <c r="H14" s="100" t="str">
        <f>IF(G14="","",INDEX(Year_End[],MATCH(G14,Currency,0),MATCH(Tax_Year,Rate_Year,0)))</f>
        <v/>
      </c>
      <c r="I14" s="100" t="str">
        <f>IF(OR('2_Owned'!$F14="", G14=""), "", MAX(0, ROUNDUP('2_Owned'!$F14 / H14, 0)))</f>
        <v/>
      </c>
      <c r="J14" s="102"/>
      <c r="K14" s="102"/>
      <c r="L14" s="105"/>
      <c r="M14" s="103"/>
      <c r="N14" s="103"/>
    </row>
    <row r="15" spans="1:14">
      <c r="A15" s="1">
        <v>9</v>
      </c>
      <c r="B15" s="101"/>
      <c r="C15" s="102"/>
      <c r="D15" s="103"/>
      <c r="E15" s="104"/>
      <c r="F15" s="102"/>
      <c r="G15" s="103"/>
      <c r="H15" s="100" t="str">
        <f>IF(G15="","",INDEX(Year_End[],MATCH(G15,Currency,0),MATCH(Tax_Year,Rate_Year,0)))</f>
        <v/>
      </c>
      <c r="I15" s="100" t="str">
        <f>IF(OR('2_Owned'!$F15="", G15=""), "", MAX(0, ROUNDUP('2_Owned'!$F15 / H15, 0)))</f>
        <v/>
      </c>
      <c r="J15" s="102"/>
      <c r="K15" s="102"/>
      <c r="L15" s="105"/>
      <c r="M15" s="103"/>
      <c r="N15" s="103"/>
    </row>
    <row r="16" spans="1:14">
      <c r="A16" s="1">
        <v>10</v>
      </c>
      <c r="B16" s="101"/>
      <c r="C16" s="102"/>
      <c r="D16" s="103"/>
      <c r="E16" s="104"/>
      <c r="F16" s="102"/>
      <c r="G16" s="103"/>
      <c r="H16" s="100" t="str">
        <f>IF(G16="","",INDEX(Year_End[],MATCH(G16,Currency,0),MATCH(Tax_Year,Rate_Year,0)))</f>
        <v/>
      </c>
      <c r="I16" s="100" t="str">
        <f>IF(OR('2_Owned'!$F16="", G16=""), "", MAX(0, ROUNDUP('2_Owned'!$F16 / H16, 0)))</f>
        <v/>
      </c>
      <c r="J16" s="102"/>
      <c r="K16" s="102"/>
      <c r="L16" s="105"/>
      <c r="M16" s="103"/>
      <c r="N16" s="103"/>
    </row>
    <row r="17" spans="1:14">
      <c r="A17" s="1">
        <v>11</v>
      </c>
      <c r="B17" s="101"/>
      <c r="C17" s="102"/>
      <c r="D17" s="103"/>
      <c r="E17" s="104"/>
      <c r="F17" s="102"/>
      <c r="G17" s="103"/>
      <c r="H17" s="100" t="str">
        <f>IF(G17="","",INDEX(Year_End[],MATCH(G17,Currency,0),MATCH(Tax_Year,Rate_Year,0)))</f>
        <v/>
      </c>
      <c r="I17" s="100" t="str">
        <f>IF(OR('2_Owned'!$F17="", G17=""), "", MAX(0, ROUNDUP('2_Owned'!$F17 / H17, 0)))</f>
        <v/>
      </c>
      <c r="J17" s="102"/>
      <c r="K17" s="102"/>
      <c r="L17" s="105"/>
      <c r="M17" s="103"/>
      <c r="N17" s="103"/>
    </row>
    <row r="18" spans="1:14">
      <c r="A18" s="1">
        <v>12</v>
      </c>
      <c r="B18" s="101"/>
      <c r="C18" s="102"/>
      <c r="D18" s="103"/>
      <c r="E18" s="104"/>
      <c r="F18" s="102"/>
      <c r="G18" s="103"/>
      <c r="H18" s="100" t="str">
        <f>IF(G18="","",INDEX(Year_End[],MATCH(G18,Currency,0),MATCH(Tax_Year,Rate_Year,0)))</f>
        <v/>
      </c>
      <c r="I18" s="100" t="str">
        <f>IF(OR('2_Owned'!$F18="", G18=""), "", MAX(0, ROUNDUP('2_Owned'!$F18 / H18, 0)))</f>
        <v/>
      </c>
      <c r="J18" s="102"/>
      <c r="K18" s="102"/>
      <c r="L18" s="105"/>
      <c r="M18" s="103"/>
      <c r="N18" s="103"/>
    </row>
    <row r="19" spans="1:14">
      <c r="A19" s="1">
        <v>13</v>
      </c>
      <c r="B19" s="101"/>
      <c r="C19" s="102"/>
      <c r="D19" s="103"/>
      <c r="E19" s="104"/>
      <c r="F19" s="102"/>
      <c r="G19" s="103"/>
      <c r="H19" s="100" t="str">
        <f>IF(G19="","",INDEX(Year_End[],MATCH(G19,Currency,0),MATCH(Tax_Year,Rate_Year,0)))</f>
        <v/>
      </c>
      <c r="I19" s="100" t="str">
        <f>IF(OR('2_Owned'!$F19="", G19=""), "", MAX(0, ROUNDUP('2_Owned'!$F19 / H19, 0)))</f>
        <v/>
      </c>
      <c r="J19" s="102"/>
      <c r="K19" s="102"/>
      <c r="L19" s="105"/>
      <c r="M19" s="103"/>
      <c r="N19" s="103"/>
    </row>
    <row r="20" spans="1:14">
      <c r="A20" s="1">
        <v>14</v>
      </c>
      <c r="B20" s="101"/>
      <c r="C20" s="102"/>
      <c r="D20" s="103"/>
      <c r="E20" s="104"/>
      <c r="F20" s="102"/>
      <c r="G20" s="103"/>
      <c r="H20" s="100" t="str">
        <f>IF(G20="","",INDEX(Year_End[],MATCH(G20,Currency,0),MATCH(Tax_Year,Rate_Year,0)))</f>
        <v/>
      </c>
      <c r="I20" s="100" t="str">
        <f>IF(OR('2_Owned'!$F20="", G20=""), "", MAX(0, ROUNDUP('2_Owned'!$F20 / H20, 0)))</f>
        <v/>
      </c>
      <c r="J20" s="102"/>
      <c r="K20" s="102"/>
      <c r="L20" s="105"/>
      <c r="M20" s="103"/>
      <c r="N20" s="103"/>
    </row>
    <row r="21" spans="1:14">
      <c r="A21" s="1">
        <v>15</v>
      </c>
      <c r="B21" s="101"/>
      <c r="C21" s="102"/>
      <c r="D21" s="103"/>
      <c r="E21" s="104"/>
      <c r="F21" s="102"/>
      <c r="G21" s="103"/>
      <c r="H21" s="100" t="str">
        <f>IF(G21="","",INDEX(Year_End[],MATCH(G21,Currency,0),MATCH(Tax_Year,Rate_Year,0)))</f>
        <v/>
      </c>
      <c r="I21" s="100" t="str">
        <f>IF(OR('2_Owned'!$F21="", G21=""), "", MAX(0, ROUNDUP('2_Owned'!$F21 / H21, 0)))</f>
        <v/>
      </c>
      <c r="J21" s="102"/>
      <c r="K21" s="102"/>
      <c r="L21" s="105"/>
      <c r="M21" s="103"/>
      <c r="N21" s="103"/>
    </row>
    <row r="22" spans="1:14">
      <c r="A22" s="1">
        <v>16</v>
      </c>
      <c r="B22" s="101"/>
      <c r="C22" s="102"/>
      <c r="D22" s="103"/>
      <c r="E22" s="104"/>
      <c r="F22" s="102"/>
      <c r="G22" s="103"/>
      <c r="H22" s="100" t="str">
        <f>IF(G22="","",INDEX(Year_End[],MATCH(G22,Currency,0),MATCH(Tax_Year,Rate_Year,0)))</f>
        <v/>
      </c>
      <c r="I22" s="100" t="str">
        <f>IF(OR('2_Owned'!$F22="", G22=""), "", MAX(0, ROUNDUP('2_Owned'!$F22 / H22, 0)))</f>
        <v/>
      </c>
      <c r="J22" s="102"/>
      <c r="K22" s="102"/>
      <c r="L22" s="105"/>
      <c r="M22" s="103"/>
      <c r="N22" s="103"/>
    </row>
    <row r="23" spans="1:14">
      <c r="A23" s="1">
        <v>17</v>
      </c>
      <c r="B23" s="101"/>
      <c r="C23" s="102"/>
      <c r="D23" s="103"/>
      <c r="E23" s="104"/>
      <c r="F23" s="102"/>
      <c r="G23" s="103"/>
      <c r="H23" s="100" t="str">
        <f>IF(G23="","",INDEX(Year_End[],MATCH(G23,Currency,0),MATCH(Tax_Year,Rate_Year,0)))</f>
        <v/>
      </c>
      <c r="I23" s="100" t="str">
        <f>IF(OR('2_Owned'!$F23="", G23=""), "", MAX(0, ROUNDUP('2_Owned'!$F23 / H23, 0)))</f>
        <v/>
      </c>
      <c r="J23" s="102"/>
      <c r="K23" s="102"/>
      <c r="L23" s="105"/>
      <c r="M23" s="103"/>
      <c r="N23" s="103"/>
    </row>
    <row r="24" spans="1:14">
      <c r="A24" s="1">
        <v>18</v>
      </c>
      <c r="B24" s="101"/>
      <c r="C24" s="102"/>
      <c r="D24" s="103"/>
      <c r="E24" s="104"/>
      <c r="F24" s="102"/>
      <c r="G24" s="103"/>
      <c r="H24" s="100" t="str">
        <f>IF(G24="","",INDEX(Year_End[],MATCH(G24,Currency,0),MATCH(Tax_Year,Rate_Year,0)))</f>
        <v/>
      </c>
      <c r="I24" s="100" t="str">
        <f>IF(OR('2_Owned'!$F24="", G24=""), "", MAX(0, ROUNDUP('2_Owned'!$F24 / H24, 0)))</f>
        <v/>
      </c>
      <c r="J24" s="102"/>
      <c r="K24" s="102"/>
      <c r="L24" s="105"/>
      <c r="M24" s="103"/>
      <c r="N24" s="103"/>
    </row>
    <row r="25" spans="1:14">
      <c r="A25" s="1">
        <v>19</v>
      </c>
      <c r="B25" s="101"/>
      <c r="C25" s="102"/>
      <c r="D25" s="103"/>
      <c r="E25" s="104"/>
      <c r="F25" s="102"/>
      <c r="G25" s="103"/>
      <c r="H25" s="100" t="str">
        <f>IF(G25="","",INDEX(Year_End[],MATCH(G25,Currency,0),MATCH(Tax_Year,Rate_Year,0)))</f>
        <v/>
      </c>
      <c r="I25" s="100" t="str">
        <f>IF(OR('2_Owned'!$F25="", G25=""), "", MAX(0, ROUNDUP('2_Owned'!$F25 / H25, 0)))</f>
        <v/>
      </c>
      <c r="J25" s="102"/>
      <c r="K25" s="102"/>
      <c r="L25" s="105"/>
      <c r="M25" s="103"/>
      <c r="N25" s="103"/>
    </row>
    <row r="26" spans="1:14">
      <c r="A26" s="1">
        <v>20</v>
      </c>
      <c r="B26" s="101"/>
      <c r="C26" s="102"/>
      <c r="D26" s="103"/>
      <c r="E26" s="104"/>
      <c r="F26" s="102"/>
      <c r="G26" s="103"/>
      <c r="H26" s="100" t="str">
        <f>IF(G26="","",INDEX(Year_End[],MATCH(G26,Currency,0),MATCH(Tax_Year,Rate_Year,0)))</f>
        <v/>
      </c>
      <c r="I26" s="100" t="str">
        <f>IF(OR('2_Owned'!$F26="", G26=""), "", MAX(0, ROUNDUP('2_Owned'!$F26 / H26, 0)))</f>
        <v/>
      </c>
      <c r="J26" s="102"/>
      <c r="K26" s="102"/>
      <c r="L26" s="105"/>
      <c r="M26" s="103"/>
      <c r="N26" s="103"/>
    </row>
    <row r="27" spans="1:14">
      <c r="A27" s="1">
        <v>21</v>
      </c>
      <c r="B27" s="101"/>
      <c r="C27" s="102"/>
      <c r="D27" s="103"/>
      <c r="E27" s="104"/>
      <c r="F27" s="102"/>
      <c r="G27" s="103"/>
      <c r="H27" s="100" t="str">
        <f>IF(G27="","",INDEX(Year_End[],MATCH(G27,Currency,0),MATCH(Tax_Year,Rate_Year,0)))</f>
        <v/>
      </c>
      <c r="I27" s="100" t="str">
        <f>IF(OR('2_Owned'!$F27="", G27=""), "", MAX(0, ROUNDUP('2_Owned'!$F27 / H27, 0)))</f>
        <v/>
      </c>
      <c r="J27" s="102"/>
      <c r="K27" s="102"/>
      <c r="L27" s="105"/>
      <c r="M27" s="103"/>
      <c r="N27" s="103"/>
    </row>
    <row r="28" spans="1:14">
      <c r="A28" s="1">
        <v>22</v>
      </c>
      <c r="B28" s="101"/>
      <c r="C28" s="102"/>
      <c r="D28" s="103"/>
      <c r="E28" s="104"/>
      <c r="F28" s="102"/>
      <c r="G28" s="103"/>
      <c r="H28" s="100" t="str">
        <f>IF(G28="","",INDEX(Year_End[],MATCH(G28,Currency,0),MATCH(Tax_Year,Rate_Year,0)))</f>
        <v/>
      </c>
      <c r="I28" s="100" t="str">
        <f>IF(OR('2_Owned'!$F28="", G28=""), "", MAX(0, ROUNDUP('2_Owned'!$F28 / H28, 0)))</f>
        <v/>
      </c>
      <c r="J28" s="102"/>
      <c r="K28" s="102"/>
      <c r="L28" s="105"/>
      <c r="M28" s="103"/>
      <c r="N28" s="103"/>
    </row>
    <row r="29" spans="1:14">
      <c r="A29" s="1">
        <v>23</v>
      </c>
      <c r="B29" s="101"/>
      <c r="C29" s="102"/>
      <c r="D29" s="103"/>
      <c r="E29" s="104"/>
      <c r="F29" s="102"/>
      <c r="G29" s="103"/>
      <c r="H29" s="100" t="str">
        <f>IF(G29="","",INDEX(Year_End[],MATCH(G29,Currency,0),MATCH(Tax_Year,Rate_Year,0)))</f>
        <v/>
      </c>
      <c r="I29" s="100" t="str">
        <f>IF(OR('2_Owned'!$F29="", G29=""), "", MAX(0, ROUNDUP('2_Owned'!$F29 / H29, 0)))</f>
        <v/>
      </c>
      <c r="J29" s="102"/>
      <c r="K29" s="102"/>
      <c r="L29" s="105"/>
      <c r="M29" s="103"/>
      <c r="N29" s="103"/>
    </row>
    <row r="30" spans="1:14">
      <c r="A30" s="1">
        <v>24</v>
      </c>
      <c r="B30" s="101"/>
      <c r="C30" s="102"/>
      <c r="D30" s="103"/>
      <c r="E30" s="104"/>
      <c r="F30" s="102"/>
      <c r="G30" s="103"/>
      <c r="H30" s="100" t="str">
        <f>IF(G30="","",INDEX(Year_End[],MATCH(G30,Currency,0),MATCH(Tax_Year,Rate_Year,0)))</f>
        <v/>
      </c>
      <c r="I30" s="100" t="str">
        <f>IF(OR('2_Owned'!$F30="", G30=""), "", MAX(0, ROUNDUP('2_Owned'!$F30 / H30, 0)))</f>
        <v/>
      </c>
      <c r="J30" s="102"/>
      <c r="K30" s="102"/>
      <c r="L30" s="105"/>
      <c r="M30" s="103"/>
      <c r="N30" s="103"/>
    </row>
    <row r="31" spans="1:14">
      <c r="A31" s="1">
        <v>25</v>
      </c>
      <c r="B31" s="101"/>
      <c r="C31" s="102"/>
      <c r="D31" s="103"/>
      <c r="E31" s="104"/>
      <c r="F31" s="102"/>
      <c r="G31" s="103"/>
      <c r="H31" s="100" t="str">
        <f>IF(G31="","",INDEX(Year_End[],MATCH(G31,Currency,0),MATCH(Tax_Year,Rate_Year,0)))</f>
        <v/>
      </c>
      <c r="I31" s="100" t="str">
        <f>IF(OR('2_Owned'!$F31="", G31=""), "", MAX(0, ROUNDUP('2_Owned'!$F31 / H31, 0)))</f>
        <v/>
      </c>
      <c r="J31" s="102"/>
      <c r="K31" s="102"/>
      <c r="L31" s="105"/>
      <c r="M31" s="103"/>
      <c r="N31" s="103"/>
    </row>
    <row r="32" spans="1:14">
      <c r="H32" s="1" t="str">
        <f>IF(G32="","",INDEX(Year_End[],MATCH(G32,Currency,0),MATCH(Tax_Year,Rate_Year,0)))</f>
        <v/>
      </c>
      <c r="I32" s="1" t="str">
        <f>IF(OR('2_Owned'!$F32="", G32=""), "", ROUNDUP('2_Owned'!$F32 / H32, 0))</f>
        <v/>
      </c>
    </row>
  </sheetData>
  <sheetProtection algorithmName="SHA-512" hashValue="kSJKV6PrIKHhcD+3tptyxRhY/aDiI7k5KO8NGX66ezTbHaxCK1D7Dq9PwM8nTKnw+c2S8HzkCRdZRR7+Gv40cg==" saltValue="5aEWmHjo/BgwCVTubv0Kow==" spinCount="100000" sheet="1" objects="1" scenarios="1"/>
  <conditionalFormatting sqref="E5">
    <cfRule type="expression" dxfId="15" priority="4">
      <formula>$D5&lt;&gt;"Other"</formula>
    </cfRule>
  </conditionalFormatting>
  <conditionalFormatting sqref="E7:E31">
    <cfRule type="expression" dxfId="14" priority="5">
      <formula>$D7&lt;&gt;"Other"</formula>
    </cfRule>
  </conditionalFormatting>
  <dataValidations count="10">
    <dataValidation type="list" allowBlank="1" showInputMessage="1" showErrorMessage="1" sqref="G5 G7:G43" xr:uid="{E62CFD1F-212A-4E23-BC6A-4A67DF610026}">
      <formula1>Currency</formula1>
    </dataValidation>
    <dataValidation type="list" allowBlank="1" showInputMessage="1" showErrorMessage="1" sqref="D5 D7:D38" xr:uid="{E76FF350-BBB0-4FFA-9526-797DA93A3E8B}">
      <formula1>Type_account</formula1>
    </dataValidation>
    <dataValidation type="custom" allowBlank="1" showInputMessage="1" showErrorMessage="1" sqref="E33" xr:uid="{49926C6B-06D2-4993-A5CF-492203EADACD}">
      <formula1>OR(#REF!="Other",#REF!="")</formula1>
    </dataValidation>
    <dataValidation type="custom" allowBlank="1" showInputMessage="1" showErrorMessage="1" sqref="E34:E50" xr:uid="{1896E668-E368-491D-B30C-58CD1E1E41B9}">
      <formula1>OR($D32="Other",$E32="")</formula1>
    </dataValidation>
    <dataValidation type="custom" allowBlank="1" showInputMessage="1" showErrorMessage="1" sqref="E32" xr:uid="{915F8FF1-883C-46DA-AA5A-1BB9E1E78401}">
      <formula1>OR($D32="Other",$E32="")</formula1>
    </dataValidation>
    <dataValidation type="list" allowBlank="1" showInputMessage="1" showErrorMessage="1" sqref="M7:M31 M5" xr:uid="{C47D2B3B-3FE4-4C3F-B27B-E31A1C3B693D}">
      <formula1>IF($N5="","",INDIRECT(SUBSTITUTE($N5," ","_")))</formula1>
    </dataValidation>
    <dataValidation type="list" allowBlank="1" showInputMessage="1" showErrorMessage="1" promptTitle="If Country" prompt="USA, Canada, or Mexico, _x000a_the State field must be completed." sqref="N7:N31 N5" xr:uid="{ACEEB03D-70D8-46BA-A9D9-976C2443B82C}">
      <formula1>Country_13</formula1>
    </dataValidation>
    <dataValidation allowBlank="1" showInputMessage="1" showErrorMessage="1" promptTitle="USD Rule" prompt="Round up to whole dollars; _x000a_negative amounts = 0." sqref="I7:I31" xr:uid="{392D1BC6-F966-43BC-817C-DE18EDB4917C}"/>
    <dataValidation allowBlank="1" showInputMessage="1" showErrorMessage="1" promptTitle="Rule" prompt="Enter highest balance in original currency, then select Currency → USD auto-calculated." sqref="F7:F31 F5" xr:uid="{B9A4ECB0-FDF2-4CFB-86A3-7B9458D9A54D}"/>
    <dataValidation type="custom" allowBlank="1" showInputMessage="1" showErrorMessage="1" promptTitle="If &quot;Other&quot;" prompt="Enter a brief description. _x000a_(e.g., Retirement, Credit Card, Life Insurance, Mortgage.)" sqref="E7:E31" xr:uid="{24AA0984-8965-4222-98FE-91169F7D32CC}">
      <formula1>OR($D7="Other",$E7="")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BFB1D30-515E-4AEE-8D16-CE7F62DD2A12}">
            <xm:f>COUNTIF(Rates!$A$12:$A$14,$N5)=0</xm:f>
            <x14:dxf>
              <font>
                <color theme="1" tint="0.24994659260841701"/>
              </font>
              <fill>
                <patternFill>
                  <bgColor theme="1" tint="0.2499465926084170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M5</xm:sqref>
        </x14:conditionalFormatting>
        <x14:conditionalFormatting xmlns:xm="http://schemas.microsoft.com/office/excel/2006/main">
          <x14:cfRule type="expression" priority="2" id="{DA7AB57A-CCD9-4683-8673-44F4355DD345}">
            <xm:f>COUNTIF(Rates!$A$12:$A$14,$N7)=0</xm:f>
            <x14:dxf>
              <font>
                <color theme="1" tint="0.24994659260841701"/>
              </font>
              <fill>
                <patternFill>
                  <bgColor theme="1" tint="0.2499465926084170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M7:M31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B0D7B-A96A-45D6-9274-5E257F249584}">
  <sheetPr codeName="Sheet3">
    <tabColor theme="5" tint="-0.249977111117893"/>
  </sheetPr>
  <dimension ref="A1:P44"/>
  <sheetViews>
    <sheetView showGridLines="0" topLeftCell="A5" workbookViewId="0">
      <selection activeCell="I19" sqref="I19"/>
    </sheetView>
  </sheetViews>
  <sheetFormatPr defaultRowHeight="14.4"/>
  <cols>
    <col min="1" max="1" width="3.6640625" style="1" customWidth="1"/>
    <col min="2" max="2" width="16.6640625" style="1" customWidth="1"/>
    <col min="3" max="3" width="15.33203125" style="1" customWidth="1"/>
    <col min="4" max="5" width="12.21875" style="1" customWidth="1"/>
    <col min="6" max="6" width="14.5546875" style="1" customWidth="1"/>
    <col min="7" max="7" width="12.5546875" style="1" customWidth="1"/>
    <col min="8" max="8" width="8.88671875" style="1" customWidth="1"/>
    <col min="9" max="9" width="14.44140625" style="1" customWidth="1"/>
    <col min="10" max="10" width="24" style="1" customWidth="1"/>
    <col min="11" max="12" width="11.44140625" style="1" customWidth="1"/>
    <col min="13" max="13" width="8.33203125" style="1" customWidth="1"/>
    <col min="14" max="14" width="9.109375" style="1" customWidth="1"/>
    <col min="15" max="15" width="12.44140625" style="1" customWidth="1"/>
    <col min="16" max="16" width="8.88671875" style="1" customWidth="1"/>
    <col min="17" max="16384" width="8.88671875" style="1"/>
  </cols>
  <sheetData>
    <row r="1" spans="1:16" ht="7.2" customHeight="1" thickBot="1"/>
    <row r="2" spans="1:16" ht="16.8" thickTop="1" thickBot="1">
      <c r="B2" s="86" t="s">
        <v>34</v>
      </c>
      <c r="H2" s="3" t="s">
        <v>383</v>
      </c>
      <c r="I2" s="87" t="s">
        <v>331</v>
      </c>
      <c r="J2" s="5" t="s">
        <v>135</v>
      </c>
      <c r="K2" s="88" t="s">
        <v>330</v>
      </c>
    </row>
    <row r="3" spans="1:16" ht="16.2" thickTop="1">
      <c r="B3" s="86"/>
    </row>
    <row r="4" spans="1:16" ht="16.2" thickBot="1">
      <c r="B4" s="106" t="s">
        <v>344</v>
      </c>
      <c r="O4" s="10"/>
    </row>
    <row r="5" spans="1:16" ht="45" customHeight="1">
      <c r="B5" s="107" t="s">
        <v>325</v>
      </c>
      <c r="C5" s="108" t="s">
        <v>294</v>
      </c>
      <c r="D5" s="108" t="s">
        <v>295</v>
      </c>
      <c r="E5" s="108" t="s">
        <v>293</v>
      </c>
      <c r="F5" s="108" t="s">
        <v>296</v>
      </c>
      <c r="G5" s="108" t="s">
        <v>297</v>
      </c>
      <c r="H5" s="108" t="s">
        <v>298</v>
      </c>
      <c r="I5" s="108" t="s">
        <v>343</v>
      </c>
      <c r="J5" s="108" t="s">
        <v>299</v>
      </c>
      <c r="K5" s="108" t="s">
        <v>28</v>
      </c>
      <c r="L5" s="108" t="s">
        <v>300</v>
      </c>
      <c r="M5" s="108" t="s">
        <v>29</v>
      </c>
      <c r="N5" s="109" t="s">
        <v>33</v>
      </c>
      <c r="O5" s="110" t="s">
        <v>338</v>
      </c>
    </row>
    <row r="6" spans="1:16">
      <c r="B6" s="111" t="s">
        <v>337</v>
      </c>
      <c r="C6" s="94">
        <v>123456789</v>
      </c>
      <c r="D6" s="94" t="s">
        <v>61</v>
      </c>
      <c r="E6" s="94" t="s">
        <v>332</v>
      </c>
      <c r="F6" s="94" t="s">
        <v>333</v>
      </c>
      <c r="G6" s="94" t="s">
        <v>334</v>
      </c>
      <c r="H6" s="94"/>
      <c r="I6" s="94">
        <v>1</v>
      </c>
      <c r="J6" s="94" t="s">
        <v>335</v>
      </c>
      <c r="K6" s="94" t="s">
        <v>336</v>
      </c>
      <c r="L6" s="112">
        <v>12345</v>
      </c>
      <c r="M6" s="94" t="s">
        <v>105</v>
      </c>
      <c r="N6" s="113" t="s">
        <v>95</v>
      </c>
      <c r="O6" s="114" t="str">
        <f>_xlfn.TEXTJOIN(" ", TRUE, F6, G6, E6)</f>
        <v>Donald F Duck</v>
      </c>
      <c r="P6" s="10"/>
    </row>
    <row r="7" spans="1:16">
      <c r="A7" s="1">
        <v>1</v>
      </c>
      <c r="B7" s="124"/>
      <c r="C7" s="102"/>
      <c r="D7" s="103"/>
      <c r="E7" s="102"/>
      <c r="F7" s="102"/>
      <c r="G7" s="102"/>
      <c r="H7" s="102"/>
      <c r="I7" s="102"/>
      <c r="J7" s="102"/>
      <c r="K7" s="102"/>
      <c r="L7" s="105"/>
      <c r="M7" s="103"/>
      <c r="N7" s="125"/>
      <c r="O7" s="114" t="str">
        <f>_xlfn.TEXTJOIN(" ", TRUE, F7, G7, E7)</f>
        <v/>
      </c>
      <c r="P7" s="10"/>
    </row>
    <row r="8" spans="1:16">
      <c r="A8" s="1">
        <v>2</v>
      </c>
      <c r="B8" s="124"/>
      <c r="C8" s="102"/>
      <c r="D8" s="103"/>
      <c r="E8" s="102"/>
      <c r="F8" s="102"/>
      <c r="G8" s="102"/>
      <c r="H8" s="102"/>
      <c r="I8" s="102"/>
      <c r="J8" s="102"/>
      <c r="K8" s="102"/>
      <c r="L8" s="105"/>
      <c r="M8" s="103"/>
      <c r="N8" s="125"/>
      <c r="O8" s="114" t="str">
        <f t="shared" ref="O8:O12" si="0">_xlfn.TEXTJOIN(" ", TRUE, F8, G8, E8)</f>
        <v/>
      </c>
      <c r="P8" s="10"/>
    </row>
    <row r="9" spans="1:16">
      <c r="A9" s="1">
        <v>3</v>
      </c>
      <c r="B9" s="124"/>
      <c r="C9" s="102"/>
      <c r="D9" s="103"/>
      <c r="E9" s="102"/>
      <c r="F9" s="102"/>
      <c r="G9" s="102"/>
      <c r="H9" s="102"/>
      <c r="I9" s="102"/>
      <c r="J9" s="102"/>
      <c r="K9" s="102"/>
      <c r="L9" s="105"/>
      <c r="M9" s="103"/>
      <c r="N9" s="125"/>
      <c r="O9" s="114" t="str">
        <f t="shared" si="0"/>
        <v/>
      </c>
      <c r="P9" s="10"/>
    </row>
    <row r="10" spans="1:16">
      <c r="A10" s="1">
        <v>4</v>
      </c>
      <c r="B10" s="124"/>
      <c r="C10" s="102"/>
      <c r="D10" s="103"/>
      <c r="E10" s="102"/>
      <c r="F10" s="102"/>
      <c r="G10" s="102"/>
      <c r="H10" s="102"/>
      <c r="I10" s="102"/>
      <c r="J10" s="102"/>
      <c r="K10" s="102"/>
      <c r="L10" s="105"/>
      <c r="M10" s="103"/>
      <c r="N10" s="125"/>
      <c r="O10" s="114" t="str">
        <f t="shared" si="0"/>
        <v/>
      </c>
      <c r="P10" s="10"/>
    </row>
    <row r="11" spans="1:16">
      <c r="A11" s="1">
        <v>5</v>
      </c>
      <c r="B11" s="124"/>
      <c r="C11" s="102"/>
      <c r="D11" s="103"/>
      <c r="E11" s="102"/>
      <c r="F11" s="102"/>
      <c r="G11" s="102"/>
      <c r="H11" s="102"/>
      <c r="I11" s="102"/>
      <c r="J11" s="102"/>
      <c r="K11" s="102"/>
      <c r="L11" s="105"/>
      <c r="M11" s="103"/>
      <c r="N11" s="125"/>
      <c r="O11" s="114" t="str">
        <f t="shared" si="0"/>
        <v/>
      </c>
      <c r="P11" s="10"/>
    </row>
    <row r="12" spans="1:16" ht="15" thickBot="1">
      <c r="A12" s="1">
        <v>6</v>
      </c>
      <c r="B12" s="126"/>
      <c r="C12" s="127"/>
      <c r="D12" s="128"/>
      <c r="E12" s="127"/>
      <c r="F12" s="127"/>
      <c r="G12" s="127"/>
      <c r="H12" s="127"/>
      <c r="I12" s="127"/>
      <c r="J12" s="127"/>
      <c r="K12" s="127"/>
      <c r="L12" s="129"/>
      <c r="M12" s="128"/>
      <c r="N12" s="130"/>
      <c r="O12" s="114" t="str">
        <f t="shared" si="0"/>
        <v/>
      </c>
      <c r="P12" s="10"/>
    </row>
    <row r="13" spans="1:16" ht="15.6">
      <c r="B13" s="86"/>
      <c r="O13" s="10"/>
    </row>
    <row r="14" spans="1:16">
      <c r="B14" s="1" t="s">
        <v>359</v>
      </c>
      <c r="O14" s="10"/>
    </row>
    <row r="15" spans="1:16" ht="15" thickBot="1"/>
    <row r="16" spans="1:16" ht="36" customHeight="1">
      <c r="B16" s="115" t="s">
        <v>290</v>
      </c>
      <c r="C16" s="116" t="s">
        <v>26</v>
      </c>
      <c r="D16" s="116" t="s">
        <v>31</v>
      </c>
      <c r="E16" s="116" t="s">
        <v>27</v>
      </c>
      <c r="F16" s="116" t="str">
        <f>"Highest Balance in "&amp;Tax_Year</f>
        <v>Highest Balance in 2024</v>
      </c>
      <c r="G16" s="116" t="s">
        <v>292</v>
      </c>
      <c r="H16" s="116" t="s">
        <v>314</v>
      </c>
      <c r="I16" s="116" t="str">
        <f>"Highest Balance in USD "&amp;Tax_Year</f>
        <v>Highest Balance in USD 2024</v>
      </c>
      <c r="J16" s="116" t="s">
        <v>30</v>
      </c>
      <c r="K16" s="116" t="s">
        <v>28</v>
      </c>
      <c r="L16" s="116" t="s">
        <v>32</v>
      </c>
      <c r="M16" s="116" t="s">
        <v>29</v>
      </c>
      <c r="N16" s="117" t="s">
        <v>33</v>
      </c>
      <c r="O16" s="117" t="s">
        <v>338</v>
      </c>
    </row>
    <row r="17" spans="1:15">
      <c r="B17" s="92" t="s">
        <v>324</v>
      </c>
      <c r="C17" s="93" t="s">
        <v>320</v>
      </c>
      <c r="D17" s="94" t="s">
        <v>315</v>
      </c>
      <c r="E17" s="95"/>
      <c r="F17" s="118">
        <v>98765.43</v>
      </c>
      <c r="G17" s="94" t="s">
        <v>179</v>
      </c>
      <c r="H17" s="94">
        <f>IF(G17="","",INDEX(Year_End[],MATCH(G17,Currency,0),MATCH(Tax_Year,Rate_Year,0)))</f>
        <v>1.4379999999999999</v>
      </c>
      <c r="I17" s="118">
        <f>IF(OR('3_Jointly'!$F17="", G17=""), "", MAX(0,ROUNDUP('3_Jointly'!$F17 / H17, 0)))</f>
        <v>68683</v>
      </c>
      <c r="J17" s="94" t="s">
        <v>335</v>
      </c>
      <c r="K17" s="94" t="s">
        <v>322</v>
      </c>
      <c r="L17" s="94" t="s">
        <v>323</v>
      </c>
      <c r="M17" s="94" t="s">
        <v>111</v>
      </c>
      <c r="N17" s="94" t="s">
        <v>78</v>
      </c>
      <c r="O17" s="94" t="s">
        <v>339</v>
      </c>
    </row>
    <row r="18" spans="1:15" ht="4.2" customHeight="1">
      <c r="B18" s="119" t="s">
        <v>302</v>
      </c>
      <c r="C18" s="120" t="s">
        <v>303</v>
      </c>
      <c r="D18" s="120" t="s">
        <v>304</v>
      </c>
      <c r="E18" s="120" t="s">
        <v>305</v>
      </c>
      <c r="F18" s="120" t="s">
        <v>306</v>
      </c>
      <c r="G18" s="120" t="s">
        <v>307</v>
      </c>
      <c r="H18" s="120" t="s">
        <v>308</v>
      </c>
      <c r="I18" s="120" t="s">
        <v>309</v>
      </c>
      <c r="J18" s="120" t="s">
        <v>310</v>
      </c>
      <c r="K18" s="120" t="s">
        <v>311</v>
      </c>
      <c r="L18" s="120" t="s">
        <v>312</v>
      </c>
      <c r="M18" s="120" t="s">
        <v>318</v>
      </c>
      <c r="N18" s="121" t="s">
        <v>319</v>
      </c>
      <c r="O18" s="122" t="s">
        <v>340</v>
      </c>
    </row>
    <row r="19" spans="1:15">
      <c r="A19" s="1">
        <v>1</v>
      </c>
      <c r="B19" s="101"/>
      <c r="C19" s="102"/>
      <c r="D19" s="103"/>
      <c r="E19" s="104"/>
      <c r="F19" s="102"/>
      <c r="G19" s="103"/>
      <c r="H19" s="100" t="str">
        <f>IF(G19="","",INDEX(Year_End[],MATCH(G19,Currency,0),MATCH(Tax_Year,Rate_Year,0)))</f>
        <v/>
      </c>
      <c r="I19" s="100" t="str">
        <f>IF(OR('3_Jointly'!$F19="", G19=""), "", MAX(0,ROUNDUP('3_Jointly'!$F19 / H19, 0)))</f>
        <v/>
      </c>
      <c r="J19" s="102"/>
      <c r="K19" s="102"/>
      <c r="L19" s="105"/>
      <c r="M19" s="103"/>
      <c r="N19" s="103"/>
      <c r="O19" s="131"/>
    </row>
    <row r="20" spans="1:15">
      <c r="A20" s="1">
        <v>2</v>
      </c>
      <c r="B20" s="101"/>
      <c r="C20" s="102"/>
      <c r="D20" s="103"/>
      <c r="E20" s="104"/>
      <c r="F20" s="102"/>
      <c r="G20" s="103"/>
      <c r="H20" s="100" t="str">
        <f>IF(G20="","",INDEX(Year_End[],MATCH(G20,Currency,0),MATCH(Tax_Year,Rate_Year,0)))</f>
        <v/>
      </c>
      <c r="I20" s="100" t="str">
        <f>IF(OR('3_Jointly'!$F20="", G20=""), "", MAX(0,ROUNDUP('3_Jointly'!$F20 / H20, 0)))</f>
        <v/>
      </c>
      <c r="J20" s="102"/>
      <c r="K20" s="102"/>
      <c r="L20" s="105"/>
      <c r="M20" s="103"/>
      <c r="N20" s="103"/>
      <c r="O20" s="131"/>
    </row>
    <row r="21" spans="1:15">
      <c r="A21" s="1">
        <v>3</v>
      </c>
      <c r="B21" s="101"/>
      <c r="C21" s="102"/>
      <c r="D21" s="103"/>
      <c r="E21" s="104"/>
      <c r="F21" s="102"/>
      <c r="G21" s="103"/>
      <c r="H21" s="100" t="str">
        <f>IF(G21="","",INDEX(Year_End[],MATCH(G21,Currency,0),MATCH(Tax_Year,Rate_Year,0)))</f>
        <v/>
      </c>
      <c r="I21" s="100" t="str">
        <f>IF(OR('3_Jointly'!$F21="", G21=""), "", MAX(0,ROUNDUP('3_Jointly'!$F21 / H21, 0)))</f>
        <v/>
      </c>
      <c r="J21" s="102"/>
      <c r="K21" s="102"/>
      <c r="L21" s="105"/>
      <c r="M21" s="103"/>
      <c r="N21" s="103"/>
      <c r="O21" s="131"/>
    </row>
    <row r="22" spans="1:15">
      <c r="A22" s="1">
        <v>4</v>
      </c>
      <c r="B22" s="101"/>
      <c r="C22" s="102"/>
      <c r="D22" s="103"/>
      <c r="E22" s="104"/>
      <c r="F22" s="102"/>
      <c r="G22" s="103"/>
      <c r="H22" s="100" t="str">
        <f>IF(G22="","",INDEX(Year_End[],MATCH(G22,Currency,0),MATCH(Tax_Year,Rate_Year,0)))</f>
        <v/>
      </c>
      <c r="I22" s="100" t="str">
        <f>IF(OR('3_Jointly'!$F22="", G22=""), "", MAX(0,ROUNDUP('3_Jointly'!$F22 / H22, 0)))</f>
        <v/>
      </c>
      <c r="J22" s="102"/>
      <c r="K22" s="102"/>
      <c r="L22" s="105"/>
      <c r="M22" s="103"/>
      <c r="N22" s="103"/>
      <c r="O22" s="131"/>
    </row>
    <row r="23" spans="1:15">
      <c r="A23" s="1">
        <v>5</v>
      </c>
      <c r="B23" s="101"/>
      <c r="C23" s="102"/>
      <c r="D23" s="103"/>
      <c r="E23" s="104"/>
      <c r="F23" s="102"/>
      <c r="G23" s="103"/>
      <c r="H23" s="100" t="str">
        <f>IF(G23="","",INDEX(Year_End[],MATCH(G23,Currency,0),MATCH(Tax_Year,Rate_Year,0)))</f>
        <v/>
      </c>
      <c r="I23" s="100" t="str">
        <f>IF(OR('3_Jointly'!$F23="", G23=""), "", MAX(0,ROUNDUP('3_Jointly'!$F23 / H23, 0)))</f>
        <v/>
      </c>
      <c r="J23" s="102"/>
      <c r="K23" s="102"/>
      <c r="L23" s="105"/>
      <c r="M23" s="103"/>
      <c r="N23" s="103"/>
      <c r="O23" s="131"/>
    </row>
    <row r="24" spans="1:15">
      <c r="A24" s="1">
        <v>6</v>
      </c>
      <c r="B24" s="101"/>
      <c r="C24" s="102"/>
      <c r="D24" s="103"/>
      <c r="E24" s="104"/>
      <c r="F24" s="102"/>
      <c r="G24" s="103"/>
      <c r="H24" s="100" t="str">
        <f>IF(G24="","",INDEX(Year_End[],MATCH(G24,Currency,0),MATCH(Tax_Year,Rate_Year,0)))</f>
        <v/>
      </c>
      <c r="I24" s="100" t="str">
        <f>IF(OR('3_Jointly'!$F24="", G24=""), "", MAX(0,ROUNDUP('3_Jointly'!$F24 / H24, 0)))</f>
        <v/>
      </c>
      <c r="J24" s="102"/>
      <c r="K24" s="102"/>
      <c r="L24" s="105"/>
      <c r="M24" s="103"/>
      <c r="N24" s="103"/>
      <c r="O24" s="131"/>
    </row>
    <row r="25" spans="1:15">
      <c r="A25" s="1">
        <v>7</v>
      </c>
      <c r="B25" s="101"/>
      <c r="C25" s="102"/>
      <c r="D25" s="103"/>
      <c r="E25" s="104"/>
      <c r="F25" s="102"/>
      <c r="G25" s="103"/>
      <c r="H25" s="100" t="str">
        <f>IF(G25="","",INDEX(Year_End[],MATCH(G25,Currency,0),MATCH(Tax_Year,Rate_Year,0)))</f>
        <v/>
      </c>
      <c r="I25" s="100" t="str">
        <f>IF(OR('3_Jointly'!$F25="", G25=""), "", MAX(0,ROUNDUP('3_Jointly'!$F25 / H25, 0)))</f>
        <v/>
      </c>
      <c r="J25" s="102"/>
      <c r="K25" s="102"/>
      <c r="L25" s="105"/>
      <c r="M25" s="103"/>
      <c r="N25" s="103"/>
      <c r="O25" s="131"/>
    </row>
    <row r="26" spans="1:15">
      <c r="A26" s="1">
        <v>8</v>
      </c>
      <c r="B26" s="101"/>
      <c r="C26" s="102"/>
      <c r="D26" s="103"/>
      <c r="E26" s="104"/>
      <c r="F26" s="102"/>
      <c r="G26" s="103"/>
      <c r="H26" s="100" t="str">
        <f>IF(G26="","",INDEX(Year_End[],MATCH(G26,Currency,0),MATCH(Tax_Year,Rate_Year,0)))</f>
        <v/>
      </c>
      <c r="I26" s="100" t="str">
        <f>IF(OR('3_Jointly'!$F26="", G26=""), "", MAX(0,ROUNDUP('3_Jointly'!$F26 / H26, 0)))</f>
        <v/>
      </c>
      <c r="J26" s="102"/>
      <c r="K26" s="102"/>
      <c r="L26" s="105"/>
      <c r="M26" s="103"/>
      <c r="N26" s="103"/>
      <c r="O26" s="131"/>
    </row>
    <row r="27" spans="1:15">
      <c r="A27" s="1">
        <v>9</v>
      </c>
      <c r="B27" s="101"/>
      <c r="C27" s="102"/>
      <c r="D27" s="103"/>
      <c r="E27" s="104"/>
      <c r="F27" s="102"/>
      <c r="G27" s="103"/>
      <c r="H27" s="100" t="str">
        <f>IF(G27="","",INDEX(Year_End[],MATCH(G27,Currency,0),MATCH(Tax_Year,Rate_Year,0)))</f>
        <v/>
      </c>
      <c r="I27" s="100" t="str">
        <f>IF(OR('3_Jointly'!$F27="", G27=""), "", MAX(0,ROUNDUP('3_Jointly'!$F27 / H27, 0)))</f>
        <v/>
      </c>
      <c r="J27" s="102"/>
      <c r="K27" s="102"/>
      <c r="L27" s="105"/>
      <c r="M27" s="103"/>
      <c r="N27" s="103"/>
      <c r="O27" s="131"/>
    </row>
    <row r="28" spans="1:15">
      <c r="A28" s="1">
        <v>10</v>
      </c>
      <c r="B28" s="101"/>
      <c r="C28" s="102"/>
      <c r="D28" s="103"/>
      <c r="E28" s="104"/>
      <c r="F28" s="102"/>
      <c r="G28" s="103"/>
      <c r="H28" s="100" t="str">
        <f>IF(G28="","",INDEX(Year_End[],MATCH(G28,Currency,0),MATCH(Tax_Year,Rate_Year,0)))</f>
        <v/>
      </c>
      <c r="I28" s="100" t="str">
        <f>IF(OR('3_Jointly'!$F28="", G28=""), "", MAX(0,ROUNDUP('3_Jointly'!$F28 / H28, 0)))</f>
        <v/>
      </c>
      <c r="J28" s="102"/>
      <c r="K28" s="102"/>
      <c r="L28" s="105"/>
      <c r="M28" s="103"/>
      <c r="N28" s="103"/>
      <c r="O28" s="131"/>
    </row>
    <row r="29" spans="1:15">
      <c r="A29" s="1">
        <v>11</v>
      </c>
      <c r="B29" s="101"/>
      <c r="C29" s="102"/>
      <c r="D29" s="103"/>
      <c r="E29" s="104"/>
      <c r="F29" s="102"/>
      <c r="G29" s="103"/>
      <c r="H29" s="100" t="str">
        <f>IF(G29="","",INDEX(Year_End[],MATCH(G29,Currency,0),MATCH(Tax_Year,Rate_Year,0)))</f>
        <v/>
      </c>
      <c r="I29" s="100" t="str">
        <f>IF(OR('3_Jointly'!$F29="", G29=""), "", MAX(0,ROUNDUP('3_Jointly'!$F29 / H29, 0)))</f>
        <v/>
      </c>
      <c r="J29" s="102"/>
      <c r="K29" s="102"/>
      <c r="L29" s="105"/>
      <c r="M29" s="103"/>
      <c r="N29" s="103"/>
      <c r="O29" s="131"/>
    </row>
    <row r="30" spans="1:15">
      <c r="A30" s="1">
        <v>12</v>
      </c>
      <c r="B30" s="101"/>
      <c r="C30" s="102"/>
      <c r="D30" s="103"/>
      <c r="E30" s="104"/>
      <c r="F30" s="102"/>
      <c r="G30" s="103"/>
      <c r="H30" s="100" t="str">
        <f>IF(G30="","",INDEX(Year_End[],MATCH(G30,Currency,0),MATCH(Tax_Year,Rate_Year,0)))</f>
        <v/>
      </c>
      <c r="I30" s="100" t="str">
        <f>IF(OR('3_Jointly'!$F30="", G30=""), "", MAX(0,ROUNDUP('3_Jointly'!$F30 / H30, 0)))</f>
        <v/>
      </c>
      <c r="J30" s="102"/>
      <c r="K30" s="102"/>
      <c r="L30" s="105"/>
      <c r="M30" s="103"/>
      <c r="N30" s="103"/>
      <c r="O30" s="131"/>
    </row>
    <row r="31" spans="1:15">
      <c r="A31" s="1">
        <v>13</v>
      </c>
      <c r="B31" s="101"/>
      <c r="C31" s="102"/>
      <c r="D31" s="103"/>
      <c r="E31" s="104"/>
      <c r="F31" s="102"/>
      <c r="G31" s="103"/>
      <c r="H31" s="100" t="str">
        <f>IF(G31="","",INDEX(Year_End[],MATCH(G31,Currency,0),MATCH(Tax_Year,Rate_Year,0)))</f>
        <v/>
      </c>
      <c r="I31" s="100" t="str">
        <f>IF(OR('3_Jointly'!$F31="", G31=""), "", MAX(0,ROUNDUP('3_Jointly'!$F31 / H31, 0)))</f>
        <v/>
      </c>
      <c r="J31" s="102"/>
      <c r="K31" s="102"/>
      <c r="L31" s="105"/>
      <c r="M31" s="103"/>
      <c r="N31" s="103"/>
      <c r="O31" s="131"/>
    </row>
    <row r="32" spans="1:15">
      <c r="A32" s="1">
        <v>14</v>
      </c>
      <c r="B32" s="101"/>
      <c r="C32" s="102"/>
      <c r="D32" s="103"/>
      <c r="E32" s="104"/>
      <c r="F32" s="102"/>
      <c r="G32" s="103"/>
      <c r="H32" s="100" t="str">
        <f>IF(G32="","",INDEX(Year_End[],MATCH(G32,Currency,0),MATCH(Tax_Year,Rate_Year,0)))</f>
        <v/>
      </c>
      <c r="I32" s="100" t="str">
        <f>IF(OR('3_Jointly'!$F32="", G32=""), "", MAX(0,ROUNDUP('3_Jointly'!$F32 / H32, 0)))</f>
        <v/>
      </c>
      <c r="J32" s="102"/>
      <c r="K32" s="102"/>
      <c r="L32" s="105"/>
      <c r="M32" s="103"/>
      <c r="N32" s="103"/>
      <c r="O32" s="131"/>
    </row>
    <row r="33" spans="1:15">
      <c r="A33" s="1">
        <v>15</v>
      </c>
      <c r="B33" s="101"/>
      <c r="C33" s="102"/>
      <c r="D33" s="103"/>
      <c r="E33" s="104"/>
      <c r="F33" s="102"/>
      <c r="G33" s="103"/>
      <c r="H33" s="100" t="str">
        <f>IF(G33="","",INDEX(Year_End[],MATCH(G33,Currency,0),MATCH(Tax_Year,Rate_Year,0)))</f>
        <v/>
      </c>
      <c r="I33" s="100" t="str">
        <f>IF(OR('3_Jointly'!$F33="", G33=""), "", MAX(0,ROUNDUP('3_Jointly'!$F33 / H33, 0)))</f>
        <v/>
      </c>
      <c r="J33" s="102"/>
      <c r="K33" s="102"/>
      <c r="L33" s="105"/>
      <c r="M33" s="103"/>
      <c r="N33" s="103"/>
      <c r="O33" s="131"/>
    </row>
    <row r="34" spans="1:15">
      <c r="A34" s="1">
        <v>16</v>
      </c>
      <c r="B34" s="101"/>
      <c r="C34" s="102"/>
      <c r="D34" s="103"/>
      <c r="E34" s="104"/>
      <c r="F34" s="102"/>
      <c r="G34" s="103"/>
      <c r="H34" s="100" t="str">
        <f>IF(G34="","",INDEX(Year_End[],MATCH(G34,Currency,0),MATCH(Tax_Year,Rate_Year,0)))</f>
        <v/>
      </c>
      <c r="I34" s="100" t="str">
        <f>IF(OR('3_Jointly'!$F34="", G34=""), "", MAX(0,ROUNDUP('3_Jointly'!$F34 / H34, 0)))</f>
        <v/>
      </c>
      <c r="J34" s="102"/>
      <c r="K34" s="102"/>
      <c r="L34" s="105"/>
      <c r="M34" s="103"/>
      <c r="N34" s="103"/>
      <c r="O34" s="131"/>
    </row>
    <row r="35" spans="1:15">
      <c r="A35" s="1">
        <v>17</v>
      </c>
      <c r="B35" s="101"/>
      <c r="C35" s="102"/>
      <c r="D35" s="103"/>
      <c r="E35" s="104"/>
      <c r="F35" s="102"/>
      <c r="G35" s="103"/>
      <c r="H35" s="100" t="str">
        <f>IF(G35="","",INDEX(Year_End[],MATCH(G35,Currency,0),MATCH(Tax_Year,Rate_Year,0)))</f>
        <v/>
      </c>
      <c r="I35" s="100" t="str">
        <f>IF(OR('3_Jointly'!$F35="", G35=""), "", MAX(0,ROUNDUP('3_Jointly'!$F35 / H35, 0)))</f>
        <v/>
      </c>
      <c r="J35" s="102"/>
      <c r="K35" s="102"/>
      <c r="L35" s="105"/>
      <c r="M35" s="103"/>
      <c r="N35" s="103"/>
      <c r="O35" s="131"/>
    </row>
    <row r="36" spans="1:15">
      <c r="A36" s="1">
        <v>18</v>
      </c>
      <c r="B36" s="101"/>
      <c r="C36" s="102"/>
      <c r="D36" s="103"/>
      <c r="E36" s="104"/>
      <c r="F36" s="102"/>
      <c r="G36" s="103"/>
      <c r="H36" s="100" t="str">
        <f>IF(G36="","",INDEX(Year_End[],MATCH(G36,Currency,0),MATCH(Tax_Year,Rate_Year,0)))</f>
        <v/>
      </c>
      <c r="I36" s="100" t="str">
        <f>IF(OR('3_Jointly'!$F36="", G36=""), "", MAX(0,ROUNDUP('3_Jointly'!$F36 / H36, 0)))</f>
        <v/>
      </c>
      <c r="J36" s="102"/>
      <c r="K36" s="102"/>
      <c r="L36" s="105"/>
      <c r="M36" s="103"/>
      <c r="N36" s="103"/>
      <c r="O36" s="131"/>
    </row>
    <row r="37" spans="1:15">
      <c r="A37" s="1">
        <v>19</v>
      </c>
      <c r="B37" s="101"/>
      <c r="C37" s="102"/>
      <c r="D37" s="103"/>
      <c r="E37" s="104"/>
      <c r="F37" s="102"/>
      <c r="G37" s="103"/>
      <c r="H37" s="100" t="str">
        <f>IF(G37="","",INDEX(Year_End[],MATCH(G37,Currency,0),MATCH(Tax_Year,Rate_Year,0)))</f>
        <v/>
      </c>
      <c r="I37" s="100" t="str">
        <f>IF(OR('3_Jointly'!$F37="", G37=""), "", MAX(0,ROUNDUP('3_Jointly'!$F37 / H37, 0)))</f>
        <v/>
      </c>
      <c r="J37" s="102"/>
      <c r="K37" s="102"/>
      <c r="L37" s="105"/>
      <c r="M37" s="103"/>
      <c r="N37" s="103"/>
      <c r="O37" s="131"/>
    </row>
    <row r="38" spans="1:15">
      <c r="A38" s="1">
        <v>20</v>
      </c>
      <c r="B38" s="101"/>
      <c r="C38" s="102"/>
      <c r="D38" s="103"/>
      <c r="E38" s="104"/>
      <c r="F38" s="102"/>
      <c r="G38" s="103"/>
      <c r="H38" s="100" t="str">
        <f>IF(G38="","",INDEX(Year_End[],MATCH(G38,Currency,0),MATCH(Tax_Year,Rate_Year,0)))</f>
        <v/>
      </c>
      <c r="I38" s="100" t="str">
        <f>IF(OR('3_Jointly'!$F38="", G38=""), "", MAX(0,ROUNDUP('3_Jointly'!$F38 / H38, 0)))</f>
        <v/>
      </c>
      <c r="J38" s="102"/>
      <c r="K38" s="102"/>
      <c r="L38" s="105"/>
      <c r="M38" s="103"/>
      <c r="N38" s="103"/>
      <c r="O38" s="131"/>
    </row>
    <row r="39" spans="1:15">
      <c r="A39" s="1">
        <v>21</v>
      </c>
      <c r="B39" s="101"/>
      <c r="C39" s="102"/>
      <c r="D39" s="103"/>
      <c r="E39" s="104"/>
      <c r="F39" s="102"/>
      <c r="G39" s="103"/>
      <c r="H39" s="100" t="str">
        <f>IF(G39="","",INDEX(Year_End[],MATCH(G39,Currency,0),MATCH(Tax_Year,Rate_Year,0)))</f>
        <v/>
      </c>
      <c r="I39" s="100" t="str">
        <f>IF(OR('3_Jointly'!$F39="", G39=""), "", MAX(0,ROUNDUP('3_Jointly'!$F39 / H39, 0)))</f>
        <v/>
      </c>
      <c r="J39" s="102"/>
      <c r="K39" s="102"/>
      <c r="L39" s="105"/>
      <c r="M39" s="103"/>
      <c r="N39" s="103"/>
      <c r="O39" s="131"/>
    </row>
    <row r="40" spans="1:15">
      <c r="A40" s="1">
        <v>22</v>
      </c>
      <c r="B40" s="101"/>
      <c r="C40" s="102"/>
      <c r="D40" s="103"/>
      <c r="E40" s="104"/>
      <c r="F40" s="102"/>
      <c r="G40" s="103"/>
      <c r="H40" s="100" t="str">
        <f>IF(G40="","",INDEX(Year_End[],MATCH(G40,Currency,0),MATCH(Tax_Year,Rate_Year,0)))</f>
        <v/>
      </c>
      <c r="I40" s="100" t="str">
        <f>IF(OR('3_Jointly'!$F40="", G40=""), "", MAX(0,ROUNDUP('3_Jointly'!$F40 / H40, 0)))</f>
        <v/>
      </c>
      <c r="J40" s="102"/>
      <c r="K40" s="102"/>
      <c r="L40" s="105"/>
      <c r="M40" s="103"/>
      <c r="N40" s="103"/>
      <c r="O40" s="131"/>
    </row>
    <row r="41" spans="1:15">
      <c r="A41" s="1">
        <v>23</v>
      </c>
      <c r="B41" s="101"/>
      <c r="C41" s="102"/>
      <c r="D41" s="103"/>
      <c r="E41" s="104"/>
      <c r="F41" s="102"/>
      <c r="G41" s="103"/>
      <c r="H41" s="100" t="str">
        <f>IF(G41="","",INDEX(Year_End[],MATCH(G41,Currency,0),MATCH(Tax_Year,Rate_Year,0)))</f>
        <v/>
      </c>
      <c r="I41" s="100" t="str">
        <f>IF(OR('3_Jointly'!$F41="", G41=""), "", MAX(0,ROUNDUP('3_Jointly'!$F41 / H41, 0)))</f>
        <v/>
      </c>
      <c r="J41" s="102"/>
      <c r="K41" s="102"/>
      <c r="L41" s="105"/>
      <c r="M41" s="103"/>
      <c r="N41" s="103"/>
      <c r="O41" s="131"/>
    </row>
    <row r="42" spans="1:15">
      <c r="A42" s="1">
        <v>24</v>
      </c>
      <c r="B42" s="101"/>
      <c r="C42" s="102"/>
      <c r="D42" s="103"/>
      <c r="E42" s="104"/>
      <c r="F42" s="102"/>
      <c r="G42" s="103"/>
      <c r="H42" s="100" t="str">
        <f>IF(G42="","",INDEX(Year_End[],MATCH(G42,Currency,0),MATCH(Tax_Year,Rate_Year,0)))</f>
        <v/>
      </c>
      <c r="I42" s="100" t="str">
        <f>IF(OR('3_Jointly'!$F42="", G42=""), "", MAX(0,ROUNDUP('3_Jointly'!$F42 / H42, 0)))</f>
        <v/>
      </c>
      <c r="J42" s="102"/>
      <c r="K42" s="102"/>
      <c r="L42" s="105"/>
      <c r="M42" s="103"/>
      <c r="N42" s="103"/>
      <c r="O42" s="131"/>
    </row>
    <row r="43" spans="1:15">
      <c r="A43" s="1">
        <v>25</v>
      </c>
      <c r="B43" s="101"/>
      <c r="C43" s="102"/>
      <c r="D43" s="103"/>
      <c r="E43" s="104"/>
      <c r="F43" s="102"/>
      <c r="G43" s="103"/>
      <c r="H43" s="100" t="str">
        <f>IF(G43="","",INDEX(Year_End[],MATCH(G43,Currency,0),MATCH(Tax_Year,Rate_Year,0)))</f>
        <v/>
      </c>
      <c r="I43" s="100" t="str">
        <f>IF(OR('3_Jointly'!$F43="", G43=""), "", MAX(0,ROUNDUP('3_Jointly'!$F43 / H43, 0)))</f>
        <v/>
      </c>
      <c r="J43" s="102"/>
      <c r="K43" s="102"/>
      <c r="L43" s="105"/>
      <c r="M43" s="103"/>
      <c r="N43" s="103"/>
      <c r="O43" s="131"/>
    </row>
    <row r="44" spans="1:15">
      <c r="H44" s="1" t="str">
        <f>IF(G44="","",INDEX(Year_End[],MATCH(G44,Currency,0),MATCH(Tax_Year,Rate_Year,0)))</f>
        <v/>
      </c>
      <c r="I44" s="1" t="str">
        <f>IF(OR('3_Jointly'!$F44="", G44=""), "", ROUNDUP('3_Jointly'!$F44 / H44, 0))</f>
        <v/>
      </c>
    </row>
  </sheetData>
  <sheetProtection algorithmName="SHA-512" hashValue="FBN6LOxqZy4POG1C2IGPdAe16j+nUaIvFoJY8S5iYSNJngVfF2N/RIWDOG0507BlmrL6cSg+AAFvwx2X4v2FDg==" saltValue="UVoucd/Ishsas8NQ5J1Rcg==" spinCount="100000" sheet="1" objects="1" scenarios="1"/>
  <phoneticPr fontId="15" type="noConversion"/>
  <conditionalFormatting sqref="E17">
    <cfRule type="expression" dxfId="11" priority="8">
      <formula>$D17&lt;&gt;"Other"</formula>
    </cfRule>
  </conditionalFormatting>
  <conditionalFormatting sqref="E19:E43">
    <cfRule type="expression" dxfId="10" priority="9">
      <formula>$D19&lt;&gt;"Other"</formula>
    </cfRule>
  </conditionalFormatting>
  <conditionalFormatting sqref="F6:H12">
    <cfRule type="expression" dxfId="9" priority="1">
      <formula>$B6="Yes"</formula>
    </cfRule>
  </conditionalFormatting>
  <dataValidations count="21">
    <dataValidation type="custom" allowBlank="1" showInputMessage="1" showErrorMessage="1" sqref="E44" xr:uid="{180E37F4-9CC4-476C-AAF2-C1C216381BAA}">
      <formula1>OR($D44="Other",$E44="")</formula1>
    </dataValidation>
    <dataValidation type="custom" allowBlank="1" showInputMessage="1" showErrorMessage="1" sqref="E46:E62" xr:uid="{ECC8A186-4BE3-414C-AA26-D0998A4BDA2C}">
      <formula1>OR($D44="Other",$E44="")</formula1>
    </dataValidation>
    <dataValidation type="custom" allowBlank="1" showInputMessage="1" showErrorMessage="1" sqref="E45" xr:uid="{B9693815-BA2C-4B83-8008-4B10B477F167}">
      <formula1>OR(#REF!="Other",#REF!="")</formula1>
    </dataValidation>
    <dataValidation type="list" allowBlank="1" showInputMessage="1" showErrorMessage="1" sqref="D17 D19:D50" xr:uid="{32C43F4C-D651-4867-B415-B2FE64814FB1}">
      <formula1>Type_account</formula1>
    </dataValidation>
    <dataValidation type="list" allowBlank="1" showInputMessage="1" showErrorMessage="1" sqref="G17 G19:G55" xr:uid="{26369668-0C26-4403-BB72-9B336EC301C5}">
      <formula1>Currency</formula1>
    </dataValidation>
    <dataValidation type="whole" allowBlank="1" showInputMessage="1" showErrorMessage="1" promptTitle="Number of joint owners" prompt="If you don’t know exactly, give an estimate._x000a_Do not include yourself (the filer) in this number." sqref="I6:I12" xr:uid="{4233A2F2-0667-4985-8417-0F1D24EC2198}">
      <formula1>1</formula1>
      <formula2>99</formula2>
    </dataValidation>
    <dataValidation type="list" allowBlank="1" showInputMessage="1" showErrorMessage="1" sqref="B6:B12" xr:uid="{BF8F4E13-2EA9-4E6F-ADEE-3EC815AED775}">
      <formula1>"Yes,No"</formula1>
    </dataValidation>
    <dataValidation type="list" allowBlank="1" showInputMessage="1" showErrorMessage="1" sqref="D6:D12" xr:uid="{30F35495-C6DA-4B8E-85CF-BE146E1032A0}">
      <formula1>TIN_type_25</formula1>
    </dataValidation>
    <dataValidation type="list" allowBlank="1" showInputMessage="1" showErrorMessage="1" promptTitle="If Country" prompt="USA, Canada, or Mexico, _x000a_the State field must be completed." sqref="N17 N19:N43 N6:N12" xr:uid="{C7C4A77F-4D23-4CCB-A5D2-C931C044E920}">
      <formula1>Country_13</formula1>
    </dataValidation>
    <dataValidation type="list" allowBlank="1" showInputMessage="1" showErrorMessage="1" sqref="M17 M19:M43 M6:M12" xr:uid="{260C2440-A358-47E7-A470-4C094BE5FA30}">
      <formula1>IF($N6="","",INDIRECT(SUBSTITUTE($N6," ","_")))</formula1>
    </dataValidation>
    <dataValidation allowBlank="1" showInputMessage="1" showErrorMessage="1" promptTitle="Rule" prompt="Enter the number as digits only _x000a_(no spaces, dashes, or symbols)._x000a_If foreign, leave the field blank." sqref="C6" xr:uid="{F36C07B8-852D-4757-B1B0-4178CA71E187}"/>
    <dataValidation allowBlank="1" showInputMessage="1" showErrorMessage="1" promptTitle="Rule" prompt="Enter the number as digits only (no spaces, dashes, or symbols)._x000a_If foreign, leave the field blank._x000a__x000a_" sqref="C7:C12" xr:uid="{7C8C0E3D-5FB0-48D2-9B39-C64DBFDD4DA9}"/>
    <dataValidation allowBlank="1" showInputMessage="1" showErrorMessage="1" promptTitle="Rule" prompt="If none, leave blank. If any, write only the initial (capital letter)." sqref="G6:G12" xr:uid="{8E24BE7D-A053-4DC7-8801-A0167FB19775}"/>
    <dataValidation allowBlank="1" showInputMessage="1" showErrorMessage="1" promptTitle="Last Name / Organization Name" prompt="Individual: Enter last name._x000a__x000a_Organization: Enter legal name." sqref="E6:E7" xr:uid="{2A462EAD-DBCE-4740-B609-6049051376F2}"/>
    <dataValidation allowBlank="1" showInputMessage="1" showErrorMessage="1" promptTitle="Last Name / Organization Name" prompt="Individual: Enter last name._x000a_Organization: Enter legal name." sqref="E8:E12" xr:uid="{328485EB-6D98-427C-A519-0DA4D4885115}"/>
    <dataValidation allowBlank="1" showInputMessage="1" showErrorMessage="1" promptTitle="Suffix" prompt="If none, leave blank." sqref="H6:H12" xr:uid="{D85BDAC6-1E9E-4DFD-AD6A-5880C83466CB}"/>
    <dataValidation type="list" allowBlank="1" showInputMessage="1" showErrorMessage="1" promptTitle="Rule" prompt="Select only from the joint holders listed above in _x000a_&quot;Joint Account Holder Information&quot;." sqref="O20:O43" xr:uid="{FC6617AC-74BA-43CF-9C45-594A9D5F8387}">
      <formula1>Jointly</formula1>
    </dataValidation>
    <dataValidation type="list" allowBlank="1" showInputMessage="1" showErrorMessage="1" promptTitle="Rule" prompt="Select only from the joint holders listed above in &quot;Joint Account Holder Information&quot;." sqref="O19" xr:uid="{DB5E09E2-0AC6-4BCF-8432-6DAEB15B5907}">
      <formula1>Jointly</formula1>
    </dataValidation>
    <dataValidation allowBlank="1" showInputMessage="1" showErrorMessage="1" promptTitle="If &quot;Other&quot;" prompt="Enter a brief description. _x000a_(e.g., Retirement, Credit Card, Life Insurance, Mortgage.)" sqref="E19:E43" xr:uid="{BC1E5D98-CB8C-4A2E-B33A-DD34200130A3}"/>
    <dataValidation allowBlank="1" showInputMessage="1" showErrorMessage="1" promptTitle="Rule" prompt="Enter highest balance in original currency, then select Currency → USD auto-calculated." sqref="F19:F43 F17" xr:uid="{406AF3E4-6076-4F67-BF7B-D371C623F1A3}"/>
    <dataValidation allowBlank="1" showInputMessage="1" showErrorMessage="1" promptTitle="USD Rule" prompt="Round up to whole dollars; _x000a_negative amounts = 0." sqref="I19:I43" xr:uid="{17CF4D2D-802D-45CD-9F7E-FA04AB728D47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F22EB4A-F17C-448F-A1FC-2555EE98B899}">
            <xm:f>COUNTIF(Rates!$A$12:$A$14,$N6)=0</xm:f>
            <x14:dxf>
              <font>
                <color theme="1" tint="0.24994659260841701"/>
              </font>
              <fill>
                <patternFill>
                  <bgColor theme="1" tint="0.2499465926084170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M6:M12</xm:sqref>
        </x14:conditionalFormatting>
        <x14:conditionalFormatting xmlns:xm="http://schemas.microsoft.com/office/excel/2006/main">
          <x14:cfRule type="expression" priority="4" id="{2CCA3E3A-8231-481C-8511-A1E1E7D96B78}">
            <xm:f>COUNTIF(Rates!$A$12:$A$14,$N17)=0</xm:f>
            <x14:dxf>
              <font>
                <color theme="1" tint="0.24994659260841701"/>
              </font>
              <fill>
                <patternFill>
                  <bgColor theme="1" tint="0.2499465926084170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M17</xm:sqref>
        </x14:conditionalFormatting>
        <x14:conditionalFormatting xmlns:xm="http://schemas.microsoft.com/office/excel/2006/main">
          <x14:cfRule type="expression" priority="3" id="{AF3F2780-4399-4991-B705-C384C3162D26}">
            <xm:f>COUNTIF(Rates!$A$12:$A$14,$N19)=0</xm:f>
            <x14:dxf>
              <font>
                <color theme="1" tint="0.24994659260841701"/>
              </font>
              <fill>
                <patternFill>
                  <bgColor theme="1" tint="0.2499465926084170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M19:M43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993F7-C7CF-4CB0-A5EA-17AA4A99B1BB}">
  <sheetPr codeName="Sheet4">
    <tabColor rgb="FF0066FF"/>
  </sheetPr>
  <dimension ref="A1:Q44"/>
  <sheetViews>
    <sheetView showGridLines="0" workbookViewId="0">
      <selection activeCell="I19" sqref="I19"/>
    </sheetView>
  </sheetViews>
  <sheetFormatPr defaultRowHeight="14.4"/>
  <cols>
    <col min="1" max="1" width="3.6640625" style="1" customWidth="1"/>
    <col min="2" max="2" width="16.6640625" style="1" customWidth="1"/>
    <col min="3" max="3" width="15.33203125" style="1" customWidth="1"/>
    <col min="4" max="5" width="12.21875" style="1" customWidth="1"/>
    <col min="6" max="6" width="14.5546875" style="1" customWidth="1"/>
    <col min="7" max="7" width="12.5546875" style="1" customWidth="1"/>
    <col min="8" max="8" width="8.88671875" style="1" customWidth="1"/>
    <col min="9" max="9" width="14.44140625" style="1" customWidth="1"/>
    <col min="10" max="10" width="22.44140625" style="1" customWidth="1"/>
    <col min="11" max="12" width="11.44140625" style="1" customWidth="1"/>
    <col min="13" max="13" width="8.33203125" style="1" customWidth="1"/>
    <col min="14" max="14" width="9.109375" style="1" customWidth="1"/>
    <col min="15" max="15" width="10" style="1" customWidth="1"/>
    <col min="16" max="16" width="9.77734375" style="1" hidden="1" customWidth="1"/>
    <col min="17" max="17" width="10" style="1" hidden="1" customWidth="1"/>
    <col min="18" max="16384" width="8.88671875" style="1"/>
  </cols>
  <sheetData>
    <row r="1" spans="1:17" ht="16.8" thickTop="1" thickBot="1">
      <c r="B1" s="86" t="s">
        <v>341</v>
      </c>
      <c r="H1" s="3" t="s">
        <v>383</v>
      </c>
      <c r="I1" s="87" t="s">
        <v>331</v>
      </c>
      <c r="J1" s="5" t="s">
        <v>135</v>
      </c>
      <c r="K1" s="88" t="s">
        <v>330</v>
      </c>
    </row>
    <row r="2" spans="1:17" ht="16.2" thickTop="1">
      <c r="B2" s="86" t="s">
        <v>342</v>
      </c>
    </row>
    <row r="3" spans="1:17" ht="15.6">
      <c r="B3" s="86"/>
    </row>
    <row r="4" spans="1:17" ht="16.2" thickBot="1">
      <c r="B4" s="132" t="s">
        <v>348</v>
      </c>
      <c r="O4" s="10"/>
    </row>
    <row r="5" spans="1:17" ht="45" customHeight="1">
      <c r="B5" s="107" t="s">
        <v>325</v>
      </c>
      <c r="C5" s="108" t="s">
        <v>294</v>
      </c>
      <c r="D5" s="108" t="s">
        <v>295</v>
      </c>
      <c r="E5" s="108" t="s">
        <v>293</v>
      </c>
      <c r="F5" s="108" t="s">
        <v>296</v>
      </c>
      <c r="G5" s="108" t="s">
        <v>297</v>
      </c>
      <c r="H5" s="108" t="s">
        <v>298</v>
      </c>
      <c r="I5" s="133" t="s">
        <v>301</v>
      </c>
      <c r="J5" s="108" t="s">
        <v>299</v>
      </c>
      <c r="K5" s="108" t="s">
        <v>28</v>
      </c>
      <c r="L5" s="108" t="s">
        <v>300</v>
      </c>
      <c r="M5" s="108" t="s">
        <v>29</v>
      </c>
      <c r="N5" s="109" t="s">
        <v>33</v>
      </c>
      <c r="O5" s="110" t="s">
        <v>338</v>
      </c>
    </row>
    <row r="6" spans="1:17">
      <c r="B6" s="111" t="s">
        <v>346</v>
      </c>
      <c r="C6" s="94">
        <v>987654321</v>
      </c>
      <c r="D6" s="94" t="s">
        <v>60</v>
      </c>
      <c r="E6" s="94" t="s">
        <v>347</v>
      </c>
      <c r="F6" s="88"/>
      <c r="G6" s="88"/>
      <c r="H6" s="88"/>
      <c r="I6" s="94" t="s">
        <v>345</v>
      </c>
      <c r="J6" s="94" t="s">
        <v>335</v>
      </c>
      <c r="K6" s="94" t="s">
        <v>336</v>
      </c>
      <c r="L6" s="94">
        <v>12345</v>
      </c>
      <c r="M6" s="94" t="s">
        <v>105</v>
      </c>
      <c r="N6" s="113" t="s">
        <v>95</v>
      </c>
      <c r="O6" s="114"/>
      <c r="P6" s="10"/>
    </row>
    <row r="7" spans="1:17">
      <c r="A7" s="1">
        <v>1</v>
      </c>
      <c r="B7" s="124"/>
      <c r="C7" s="102"/>
      <c r="D7" s="103"/>
      <c r="E7" s="102"/>
      <c r="F7" s="102"/>
      <c r="G7" s="102"/>
      <c r="H7" s="102"/>
      <c r="I7" s="102"/>
      <c r="J7" s="102"/>
      <c r="K7" s="102"/>
      <c r="L7" s="105"/>
      <c r="M7" s="103"/>
      <c r="N7" s="125"/>
      <c r="O7" s="114" t="str">
        <f t="shared" ref="O7:O12" si="0">_xlfn.TEXTJOIN(" ", TRUE, F7, G7, E7)</f>
        <v/>
      </c>
      <c r="P7" s="10"/>
    </row>
    <row r="8" spans="1:17">
      <c r="A8" s="1">
        <v>2</v>
      </c>
      <c r="B8" s="124"/>
      <c r="C8" s="102"/>
      <c r="D8" s="103"/>
      <c r="E8" s="102"/>
      <c r="F8" s="102"/>
      <c r="G8" s="102"/>
      <c r="H8" s="102"/>
      <c r="I8" s="102"/>
      <c r="J8" s="102"/>
      <c r="K8" s="102"/>
      <c r="L8" s="105"/>
      <c r="M8" s="103"/>
      <c r="N8" s="125"/>
      <c r="O8" s="114" t="str">
        <f t="shared" si="0"/>
        <v/>
      </c>
      <c r="P8" s="10"/>
    </row>
    <row r="9" spans="1:17">
      <c r="A9" s="1">
        <v>3</v>
      </c>
      <c r="B9" s="124"/>
      <c r="C9" s="102"/>
      <c r="D9" s="103"/>
      <c r="E9" s="102"/>
      <c r="F9" s="102"/>
      <c r="G9" s="102"/>
      <c r="H9" s="102"/>
      <c r="I9" s="102"/>
      <c r="J9" s="102"/>
      <c r="K9" s="102"/>
      <c r="L9" s="105"/>
      <c r="M9" s="103"/>
      <c r="N9" s="125"/>
      <c r="O9" s="114" t="str">
        <f t="shared" si="0"/>
        <v/>
      </c>
      <c r="P9" s="10"/>
    </row>
    <row r="10" spans="1:17">
      <c r="A10" s="1">
        <v>4</v>
      </c>
      <c r="B10" s="124"/>
      <c r="C10" s="102"/>
      <c r="D10" s="103"/>
      <c r="E10" s="102"/>
      <c r="F10" s="102"/>
      <c r="G10" s="102"/>
      <c r="H10" s="102"/>
      <c r="I10" s="102"/>
      <c r="J10" s="102"/>
      <c r="K10" s="102"/>
      <c r="L10" s="105"/>
      <c r="M10" s="103"/>
      <c r="N10" s="125"/>
      <c r="O10" s="114" t="str">
        <f t="shared" si="0"/>
        <v/>
      </c>
      <c r="P10" s="10"/>
    </row>
    <row r="11" spans="1:17">
      <c r="A11" s="1">
        <v>5</v>
      </c>
      <c r="B11" s="124"/>
      <c r="C11" s="102"/>
      <c r="D11" s="103"/>
      <c r="E11" s="102"/>
      <c r="F11" s="102"/>
      <c r="G11" s="102"/>
      <c r="H11" s="102"/>
      <c r="I11" s="102"/>
      <c r="J11" s="102"/>
      <c r="K11" s="102"/>
      <c r="L11" s="105"/>
      <c r="M11" s="103"/>
      <c r="N11" s="125"/>
      <c r="O11" s="114" t="str">
        <f t="shared" si="0"/>
        <v/>
      </c>
      <c r="P11" s="10"/>
    </row>
    <row r="12" spans="1:17" ht="15" thickBot="1">
      <c r="A12" s="1">
        <v>6</v>
      </c>
      <c r="B12" s="126"/>
      <c r="C12" s="127"/>
      <c r="D12" s="128"/>
      <c r="E12" s="127"/>
      <c r="F12" s="127"/>
      <c r="G12" s="127"/>
      <c r="H12" s="127"/>
      <c r="I12" s="127"/>
      <c r="J12" s="127"/>
      <c r="K12" s="127"/>
      <c r="L12" s="129"/>
      <c r="M12" s="128"/>
      <c r="N12" s="130"/>
      <c r="O12" s="114" t="str">
        <f t="shared" si="0"/>
        <v/>
      </c>
      <c r="P12" s="10"/>
    </row>
    <row r="13" spans="1:17" ht="15.6">
      <c r="B13" s="86"/>
      <c r="O13" s="10"/>
    </row>
    <row r="14" spans="1:17">
      <c r="O14" s="10"/>
    </row>
    <row r="15" spans="1:17" ht="15" thickBot="1"/>
    <row r="16" spans="1:17" ht="36" customHeight="1">
      <c r="B16" s="134" t="s">
        <v>290</v>
      </c>
      <c r="C16" s="133" t="s">
        <v>26</v>
      </c>
      <c r="D16" s="133" t="s">
        <v>31</v>
      </c>
      <c r="E16" s="133" t="s">
        <v>27</v>
      </c>
      <c r="F16" s="133" t="str">
        <f>"Highest Balance in "&amp;Tax_Year</f>
        <v>Highest Balance in 2024</v>
      </c>
      <c r="G16" s="133" t="s">
        <v>292</v>
      </c>
      <c r="H16" s="133" t="s">
        <v>314</v>
      </c>
      <c r="I16" s="133" t="str">
        <f>"Highest Balance in USD "&amp;Tax_Year</f>
        <v>Highest Balance in USD 2024</v>
      </c>
      <c r="J16" s="133" t="s">
        <v>30</v>
      </c>
      <c r="K16" s="133" t="s">
        <v>28</v>
      </c>
      <c r="L16" s="133" t="s">
        <v>32</v>
      </c>
      <c r="M16" s="133" t="s">
        <v>29</v>
      </c>
      <c r="N16" s="135" t="s">
        <v>33</v>
      </c>
      <c r="O16" s="135" t="s">
        <v>386</v>
      </c>
      <c r="P16" s="135" t="s">
        <v>350</v>
      </c>
      <c r="Q16" s="135" t="s">
        <v>351</v>
      </c>
    </row>
    <row r="17" spans="1:17">
      <c r="B17" s="92" t="s">
        <v>324</v>
      </c>
      <c r="C17" s="93" t="s">
        <v>320</v>
      </c>
      <c r="D17" s="94" t="s">
        <v>315</v>
      </c>
      <c r="E17" s="95"/>
      <c r="F17" s="94">
        <v>123456.78</v>
      </c>
      <c r="G17" s="94" t="s">
        <v>179</v>
      </c>
      <c r="H17" s="94">
        <f>IF(G17="","",INDEX(Year_End[],MATCH(G17,Currency,0),MATCH(Tax_Year,Rate_Year,0)))</f>
        <v>1.4379999999999999</v>
      </c>
      <c r="I17" s="136">
        <f>IF(OR('4_No_financial_Interes'!$F17="", G17=""), "", MAX(0, ROUNDUP('4_No_financial_Interes'!$F17 / H17, 0)))</f>
        <v>85854</v>
      </c>
      <c r="J17" s="94" t="s">
        <v>335</v>
      </c>
      <c r="K17" s="94" t="s">
        <v>322</v>
      </c>
      <c r="L17" s="94" t="s">
        <v>323</v>
      </c>
      <c r="M17" s="94" t="s">
        <v>111</v>
      </c>
      <c r="N17" s="94" t="s">
        <v>78</v>
      </c>
      <c r="O17" s="94" t="s">
        <v>347</v>
      </c>
      <c r="P17" s="94"/>
      <c r="Q17" s="94"/>
    </row>
    <row r="18" spans="1:17" ht="3.6" customHeight="1">
      <c r="B18" s="137" t="s">
        <v>302</v>
      </c>
      <c r="C18" s="138" t="s">
        <v>303</v>
      </c>
      <c r="D18" s="138" t="s">
        <v>304</v>
      </c>
      <c r="E18" s="138" t="s">
        <v>305</v>
      </c>
      <c r="F18" s="138" t="s">
        <v>306</v>
      </c>
      <c r="G18" s="138" t="s">
        <v>307</v>
      </c>
      <c r="H18" s="138" t="s">
        <v>308</v>
      </c>
      <c r="I18" s="138" t="s">
        <v>309</v>
      </c>
      <c r="J18" s="138" t="s">
        <v>310</v>
      </c>
      <c r="K18" s="138" t="s">
        <v>311</v>
      </c>
      <c r="L18" s="138" t="s">
        <v>312</v>
      </c>
      <c r="M18" s="138" t="s">
        <v>318</v>
      </c>
      <c r="N18" s="139" t="s">
        <v>319</v>
      </c>
      <c r="O18" s="140" t="s">
        <v>340</v>
      </c>
      <c r="P18" s="141" t="s">
        <v>349</v>
      </c>
      <c r="Q18" s="141" t="s">
        <v>352</v>
      </c>
    </row>
    <row r="19" spans="1:17">
      <c r="A19" s="1">
        <v>1</v>
      </c>
      <c r="B19" s="101"/>
      <c r="C19" s="102"/>
      <c r="D19" s="103"/>
      <c r="E19" s="104"/>
      <c r="F19" s="102"/>
      <c r="G19" s="103"/>
      <c r="H19" s="100" t="str">
        <f>IF(G19="","",INDEX(Year_End[],MATCH(G19,Currency,0),MATCH(Tax_Year,Rate_Year,0)))</f>
        <v/>
      </c>
      <c r="I19" s="100" t="str">
        <f>IF(OR('4_No_financial_Interes'!$F19="", G19=""), "", MAX(0, ROUNDUP('4_No_financial_Interes'!$F19 / H19, 0)))</f>
        <v/>
      </c>
      <c r="J19" s="102"/>
      <c r="K19" s="102"/>
      <c r="L19" s="105"/>
      <c r="M19" s="103"/>
      <c r="N19" s="103"/>
      <c r="O19" s="131"/>
      <c r="P19" s="123"/>
      <c r="Q19" s="123"/>
    </row>
    <row r="20" spans="1:17">
      <c r="A20" s="1">
        <v>2</v>
      </c>
      <c r="B20" s="101"/>
      <c r="C20" s="102"/>
      <c r="D20" s="103"/>
      <c r="E20" s="104"/>
      <c r="F20" s="102"/>
      <c r="G20" s="103"/>
      <c r="H20" s="100" t="str">
        <f>IF(G20="","",INDEX(Year_End[],MATCH(G20,Currency,0),MATCH(Tax_Year,Rate_Year,0)))</f>
        <v/>
      </c>
      <c r="I20" s="100" t="str">
        <f>IF(OR('4_No_financial_Interes'!$F20="", G20=""), "", MAX(0, ROUNDUP('4_No_financial_Interes'!$F20 / H20, 0)))</f>
        <v/>
      </c>
      <c r="J20" s="102"/>
      <c r="K20" s="102"/>
      <c r="L20" s="105"/>
      <c r="M20" s="103"/>
      <c r="N20" s="103"/>
      <c r="O20" s="131"/>
      <c r="P20" s="123"/>
      <c r="Q20" s="123"/>
    </row>
    <row r="21" spans="1:17">
      <c r="A21" s="1">
        <v>3</v>
      </c>
      <c r="B21" s="101"/>
      <c r="C21" s="102"/>
      <c r="D21" s="103"/>
      <c r="E21" s="104"/>
      <c r="F21" s="102"/>
      <c r="G21" s="103"/>
      <c r="H21" s="100" t="str">
        <f>IF(G21="","",INDEX(Year_End[],MATCH(G21,Currency,0),MATCH(Tax_Year,Rate_Year,0)))</f>
        <v/>
      </c>
      <c r="I21" s="100" t="str">
        <f>IF(OR('4_No_financial_Interes'!$F21="", G21=""), "", MAX(0, ROUNDUP('4_No_financial_Interes'!$F21 / H21, 0)))</f>
        <v/>
      </c>
      <c r="J21" s="102"/>
      <c r="K21" s="102"/>
      <c r="L21" s="105"/>
      <c r="M21" s="103"/>
      <c r="N21" s="103"/>
      <c r="O21" s="131"/>
      <c r="P21" s="123"/>
      <c r="Q21" s="123"/>
    </row>
    <row r="22" spans="1:17">
      <c r="A22" s="1">
        <v>4</v>
      </c>
      <c r="B22" s="101"/>
      <c r="C22" s="102"/>
      <c r="D22" s="103"/>
      <c r="E22" s="104"/>
      <c r="F22" s="102"/>
      <c r="G22" s="103"/>
      <c r="H22" s="100" t="str">
        <f>IF(G22="","",INDEX(Year_End[],MATCH(G22,Currency,0),MATCH(Tax_Year,Rate_Year,0)))</f>
        <v/>
      </c>
      <c r="I22" s="100" t="str">
        <f>IF(OR('4_No_financial_Interes'!$F22="", G22=""), "", MAX(0, ROUNDUP('4_No_financial_Interes'!$F22 / H22, 0)))</f>
        <v/>
      </c>
      <c r="J22" s="102"/>
      <c r="K22" s="102"/>
      <c r="L22" s="105"/>
      <c r="M22" s="103"/>
      <c r="N22" s="103"/>
      <c r="O22" s="131"/>
      <c r="P22" s="123"/>
      <c r="Q22" s="123"/>
    </row>
    <row r="23" spans="1:17">
      <c r="A23" s="1">
        <v>5</v>
      </c>
      <c r="B23" s="101"/>
      <c r="C23" s="102"/>
      <c r="D23" s="103"/>
      <c r="E23" s="104"/>
      <c r="F23" s="102"/>
      <c r="G23" s="103"/>
      <c r="H23" s="100" t="str">
        <f>IF(G23="","",INDEX(Year_End[],MATCH(G23,Currency,0),MATCH(Tax_Year,Rate_Year,0)))</f>
        <v/>
      </c>
      <c r="I23" s="100" t="str">
        <f>IF(OR('4_No_financial_Interes'!$F23="", G23=""), "", MAX(0, ROUNDUP('4_No_financial_Interes'!$F23 / H23, 0)))</f>
        <v/>
      </c>
      <c r="J23" s="102"/>
      <c r="K23" s="102"/>
      <c r="L23" s="105"/>
      <c r="M23" s="103"/>
      <c r="N23" s="103"/>
      <c r="O23" s="131"/>
      <c r="P23" s="123"/>
      <c r="Q23" s="123"/>
    </row>
    <row r="24" spans="1:17">
      <c r="A24" s="1">
        <v>6</v>
      </c>
      <c r="B24" s="101"/>
      <c r="C24" s="102"/>
      <c r="D24" s="103"/>
      <c r="E24" s="104"/>
      <c r="F24" s="102"/>
      <c r="G24" s="103"/>
      <c r="H24" s="100" t="str">
        <f>IF(G24="","",INDEX(Year_End[],MATCH(G24,Currency,0),MATCH(Tax_Year,Rate_Year,0)))</f>
        <v/>
      </c>
      <c r="I24" s="100" t="str">
        <f>IF(OR('4_No_financial_Interes'!$F24="", G24=""), "", MAX(0, ROUNDUP('4_No_financial_Interes'!$F24 / H24, 0)))</f>
        <v/>
      </c>
      <c r="J24" s="102"/>
      <c r="K24" s="102"/>
      <c r="L24" s="105"/>
      <c r="M24" s="103"/>
      <c r="N24" s="103"/>
      <c r="O24" s="131"/>
      <c r="P24" s="123"/>
      <c r="Q24" s="123"/>
    </row>
    <row r="25" spans="1:17">
      <c r="A25" s="1">
        <v>7</v>
      </c>
      <c r="B25" s="101"/>
      <c r="C25" s="102"/>
      <c r="D25" s="103"/>
      <c r="E25" s="104"/>
      <c r="F25" s="102"/>
      <c r="G25" s="103"/>
      <c r="H25" s="100" t="str">
        <f>IF(G25="","",INDEX(Year_End[],MATCH(G25,Currency,0),MATCH(Tax_Year,Rate_Year,0)))</f>
        <v/>
      </c>
      <c r="I25" s="100" t="str">
        <f>IF(OR('4_No_financial_Interes'!$F25="", G25=""), "", MAX(0, ROUNDUP('4_No_financial_Interes'!$F25 / H25, 0)))</f>
        <v/>
      </c>
      <c r="J25" s="102"/>
      <c r="K25" s="102"/>
      <c r="L25" s="105"/>
      <c r="M25" s="103"/>
      <c r="N25" s="103"/>
      <c r="O25" s="131"/>
      <c r="P25" s="123"/>
      <c r="Q25" s="123"/>
    </row>
    <row r="26" spans="1:17">
      <c r="A26" s="1">
        <v>8</v>
      </c>
      <c r="B26" s="101"/>
      <c r="C26" s="102"/>
      <c r="D26" s="103"/>
      <c r="E26" s="104"/>
      <c r="F26" s="102"/>
      <c r="G26" s="103"/>
      <c r="H26" s="100" t="str">
        <f>IF(G26="","",INDEX(Year_End[],MATCH(G26,Currency,0),MATCH(Tax_Year,Rate_Year,0)))</f>
        <v/>
      </c>
      <c r="I26" s="100" t="str">
        <f>IF(OR('4_No_financial_Interes'!$F26="", G26=""), "", MAX(0, ROUNDUP('4_No_financial_Interes'!$F26 / H26, 0)))</f>
        <v/>
      </c>
      <c r="J26" s="102"/>
      <c r="K26" s="102"/>
      <c r="L26" s="105"/>
      <c r="M26" s="103"/>
      <c r="N26" s="103"/>
      <c r="O26" s="131"/>
      <c r="P26" s="123"/>
      <c r="Q26" s="123"/>
    </row>
    <row r="27" spans="1:17">
      <c r="A27" s="1">
        <v>9</v>
      </c>
      <c r="B27" s="101"/>
      <c r="C27" s="102"/>
      <c r="D27" s="103"/>
      <c r="E27" s="104"/>
      <c r="F27" s="102"/>
      <c r="G27" s="103"/>
      <c r="H27" s="100" t="str">
        <f>IF(G27="","",INDEX(Year_End[],MATCH(G27,Currency,0),MATCH(Tax_Year,Rate_Year,0)))</f>
        <v/>
      </c>
      <c r="I27" s="100" t="str">
        <f>IF(OR('4_No_financial_Interes'!$F27="", G27=""), "", MAX(0, ROUNDUP('4_No_financial_Interes'!$F27 / H27, 0)))</f>
        <v/>
      </c>
      <c r="J27" s="102"/>
      <c r="K27" s="102"/>
      <c r="L27" s="105"/>
      <c r="M27" s="103"/>
      <c r="N27" s="103"/>
      <c r="O27" s="131"/>
      <c r="P27" s="123"/>
      <c r="Q27" s="123"/>
    </row>
    <row r="28" spans="1:17">
      <c r="A28" s="1">
        <v>10</v>
      </c>
      <c r="B28" s="101"/>
      <c r="C28" s="102"/>
      <c r="D28" s="103"/>
      <c r="E28" s="104"/>
      <c r="F28" s="102"/>
      <c r="G28" s="103"/>
      <c r="H28" s="100" t="str">
        <f>IF(G28="","",INDEX(Year_End[],MATCH(G28,Currency,0),MATCH(Tax_Year,Rate_Year,0)))</f>
        <v/>
      </c>
      <c r="I28" s="100" t="str">
        <f>IF(OR('4_No_financial_Interes'!$F28="", G28=""), "", MAX(0, ROUNDUP('4_No_financial_Interes'!$F28 / H28, 0)))</f>
        <v/>
      </c>
      <c r="J28" s="102"/>
      <c r="K28" s="102"/>
      <c r="L28" s="105"/>
      <c r="M28" s="103"/>
      <c r="N28" s="103"/>
      <c r="O28" s="131"/>
      <c r="P28" s="123"/>
      <c r="Q28" s="123"/>
    </row>
    <row r="29" spans="1:17">
      <c r="A29" s="1">
        <v>11</v>
      </c>
      <c r="B29" s="101"/>
      <c r="C29" s="102"/>
      <c r="D29" s="103"/>
      <c r="E29" s="104"/>
      <c r="F29" s="102"/>
      <c r="G29" s="103"/>
      <c r="H29" s="100" t="str">
        <f>IF(G29="","",INDEX(Year_End[],MATCH(G29,Currency,0),MATCH(Tax_Year,Rate_Year,0)))</f>
        <v/>
      </c>
      <c r="I29" s="100" t="str">
        <f>IF(OR('4_No_financial_Interes'!$F29="", G29=""), "", MAX(0, ROUNDUP('4_No_financial_Interes'!$F29 / H29, 0)))</f>
        <v/>
      </c>
      <c r="J29" s="102"/>
      <c r="K29" s="102"/>
      <c r="L29" s="105"/>
      <c r="M29" s="103"/>
      <c r="N29" s="103"/>
      <c r="O29" s="131"/>
      <c r="P29" s="123"/>
      <c r="Q29" s="123"/>
    </row>
    <row r="30" spans="1:17">
      <c r="A30" s="1">
        <v>12</v>
      </c>
      <c r="B30" s="101"/>
      <c r="C30" s="102"/>
      <c r="D30" s="103"/>
      <c r="E30" s="104"/>
      <c r="F30" s="102"/>
      <c r="G30" s="103"/>
      <c r="H30" s="100" t="str">
        <f>IF(G30="","",INDEX(Year_End[],MATCH(G30,Currency,0),MATCH(Tax_Year,Rate_Year,0)))</f>
        <v/>
      </c>
      <c r="I30" s="100" t="str">
        <f>IF(OR('4_No_financial_Interes'!$F30="", G30=""), "", MAX(0, ROUNDUP('4_No_financial_Interes'!$F30 / H30, 0)))</f>
        <v/>
      </c>
      <c r="J30" s="102"/>
      <c r="K30" s="102"/>
      <c r="L30" s="105"/>
      <c r="M30" s="103"/>
      <c r="N30" s="103"/>
      <c r="O30" s="131"/>
      <c r="P30" s="123"/>
      <c r="Q30" s="123"/>
    </row>
    <row r="31" spans="1:17">
      <c r="A31" s="1">
        <v>13</v>
      </c>
      <c r="B31" s="101"/>
      <c r="C31" s="102"/>
      <c r="D31" s="103"/>
      <c r="E31" s="104"/>
      <c r="F31" s="102"/>
      <c r="G31" s="103"/>
      <c r="H31" s="100" t="str">
        <f>IF(G31="","",INDEX(Year_End[],MATCH(G31,Currency,0),MATCH(Tax_Year,Rate_Year,0)))</f>
        <v/>
      </c>
      <c r="I31" s="100" t="str">
        <f>IF(OR('4_No_financial_Interes'!$F31="", G31=""), "", MAX(0, ROUNDUP('4_No_financial_Interes'!$F31 / H31, 0)))</f>
        <v/>
      </c>
      <c r="J31" s="102"/>
      <c r="K31" s="102"/>
      <c r="L31" s="105"/>
      <c r="M31" s="103"/>
      <c r="N31" s="103"/>
      <c r="O31" s="131"/>
      <c r="P31" s="123"/>
      <c r="Q31" s="123"/>
    </row>
    <row r="32" spans="1:17">
      <c r="A32" s="1">
        <v>14</v>
      </c>
      <c r="B32" s="101"/>
      <c r="C32" s="102"/>
      <c r="D32" s="103"/>
      <c r="E32" s="104"/>
      <c r="F32" s="102"/>
      <c r="G32" s="103"/>
      <c r="H32" s="100" t="str">
        <f>IF(G32="","",INDEX(Year_End[],MATCH(G32,Currency,0),MATCH(Tax_Year,Rate_Year,0)))</f>
        <v/>
      </c>
      <c r="I32" s="100" t="str">
        <f>IF(OR('4_No_financial_Interes'!$F32="", G32=""), "", MAX(0, ROUNDUP('4_No_financial_Interes'!$F32 / H32, 0)))</f>
        <v/>
      </c>
      <c r="J32" s="102"/>
      <c r="K32" s="102"/>
      <c r="L32" s="105"/>
      <c r="M32" s="103"/>
      <c r="N32" s="103"/>
      <c r="O32" s="131"/>
      <c r="P32" s="123"/>
      <c r="Q32" s="123"/>
    </row>
    <row r="33" spans="1:17">
      <c r="A33" s="1">
        <v>15</v>
      </c>
      <c r="B33" s="101"/>
      <c r="C33" s="102"/>
      <c r="D33" s="103"/>
      <c r="E33" s="104"/>
      <c r="F33" s="102"/>
      <c r="G33" s="103"/>
      <c r="H33" s="100" t="str">
        <f>IF(G33="","",INDEX(Year_End[],MATCH(G33,Currency,0),MATCH(Tax_Year,Rate_Year,0)))</f>
        <v/>
      </c>
      <c r="I33" s="100" t="str">
        <f>IF(OR('4_No_financial_Interes'!$F33="", G33=""), "", MAX(0, ROUNDUP('4_No_financial_Interes'!$F33 / H33, 0)))</f>
        <v/>
      </c>
      <c r="J33" s="102"/>
      <c r="K33" s="102"/>
      <c r="L33" s="105"/>
      <c r="M33" s="103"/>
      <c r="N33" s="103"/>
      <c r="O33" s="131"/>
      <c r="P33" s="123"/>
      <c r="Q33" s="123"/>
    </row>
    <row r="34" spans="1:17">
      <c r="A34" s="1">
        <v>16</v>
      </c>
      <c r="B34" s="101"/>
      <c r="C34" s="102"/>
      <c r="D34" s="103"/>
      <c r="E34" s="104"/>
      <c r="F34" s="102"/>
      <c r="G34" s="103"/>
      <c r="H34" s="100" t="str">
        <f>IF(G34="","",INDEX(Year_End[],MATCH(G34,Currency,0),MATCH(Tax_Year,Rate_Year,0)))</f>
        <v/>
      </c>
      <c r="I34" s="100" t="str">
        <f>IF(OR('4_No_financial_Interes'!$F34="", G34=""), "", MAX(0, ROUNDUP('4_No_financial_Interes'!$F34 / H34, 0)))</f>
        <v/>
      </c>
      <c r="J34" s="102"/>
      <c r="K34" s="102"/>
      <c r="L34" s="105"/>
      <c r="M34" s="103"/>
      <c r="N34" s="103"/>
      <c r="O34" s="131"/>
      <c r="P34" s="123"/>
      <c r="Q34" s="123"/>
    </row>
    <row r="35" spans="1:17">
      <c r="A35" s="1">
        <v>17</v>
      </c>
      <c r="B35" s="101"/>
      <c r="C35" s="102"/>
      <c r="D35" s="103"/>
      <c r="E35" s="104"/>
      <c r="F35" s="102"/>
      <c r="G35" s="103"/>
      <c r="H35" s="100" t="str">
        <f>IF(G35="","",INDEX(Year_End[],MATCH(G35,Currency,0),MATCH(Tax_Year,Rate_Year,0)))</f>
        <v/>
      </c>
      <c r="I35" s="100" t="str">
        <f>IF(OR('4_No_financial_Interes'!$F35="", G35=""), "", MAX(0, ROUNDUP('4_No_financial_Interes'!$F35 / H35, 0)))</f>
        <v/>
      </c>
      <c r="J35" s="102"/>
      <c r="K35" s="102"/>
      <c r="L35" s="105"/>
      <c r="M35" s="103"/>
      <c r="N35" s="103"/>
      <c r="O35" s="131"/>
      <c r="P35" s="123"/>
      <c r="Q35" s="123"/>
    </row>
    <row r="36" spans="1:17">
      <c r="A36" s="1">
        <v>18</v>
      </c>
      <c r="B36" s="101"/>
      <c r="C36" s="102"/>
      <c r="D36" s="103"/>
      <c r="E36" s="104"/>
      <c r="F36" s="102"/>
      <c r="G36" s="103"/>
      <c r="H36" s="100" t="str">
        <f>IF(G36="","",INDEX(Year_End[],MATCH(G36,Currency,0),MATCH(Tax_Year,Rate_Year,0)))</f>
        <v/>
      </c>
      <c r="I36" s="100" t="str">
        <f>IF(OR('4_No_financial_Interes'!$F36="", G36=""), "", MAX(0, ROUNDUP('4_No_financial_Interes'!$F36 / H36, 0)))</f>
        <v/>
      </c>
      <c r="J36" s="102"/>
      <c r="K36" s="102"/>
      <c r="L36" s="105"/>
      <c r="M36" s="103"/>
      <c r="N36" s="103"/>
      <c r="O36" s="131"/>
      <c r="P36" s="123"/>
      <c r="Q36" s="123"/>
    </row>
    <row r="37" spans="1:17">
      <c r="A37" s="1">
        <v>19</v>
      </c>
      <c r="B37" s="101"/>
      <c r="C37" s="102"/>
      <c r="D37" s="103"/>
      <c r="E37" s="104"/>
      <c r="F37" s="102"/>
      <c r="G37" s="103"/>
      <c r="H37" s="100" t="str">
        <f>IF(G37="","",INDEX(Year_End[],MATCH(G37,Currency,0),MATCH(Tax_Year,Rate_Year,0)))</f>
        <v/>
      </c>
      <c r="I37" s="100" t="str">
        <f>IF(OR('4_No_financial_Interes'!$F37="", G37=""), "", MAX(0, ROUNDUP('4_No_financial_Interes'!$F37 / H37, 0)))</f>
        <v/>
      </c>
      <c r="J37" s="102"/>
      <c r="K37" s="102"/>
      <c r="L37" s="105"/>
      <c r="M37" s="103"/>
      <c r="N37" s="103"/>
      <c r="O37" s="131"/>
      <c r="P37" s="123"/>
      <c r="Q37" s="123"/>
    </row>
    <row r="38" spans="1:17">
      <c r="A38" s="1">
        <v>20</v>
      </c>
      <c r="B38" s="101"/>
      <c r="C38" s="102"/>
      <c r="D38" s="103"/>
      <c r="E38" s="104"/>
      <c r="F38" s="102"/>
      <c r="G38" s="103"/>
      <c r="H38" s="100" t="str">
        <f>IF(G38="","",INDEX(Year_End[],MATCH(G38,Currency,0),MATCH(Tax_Year,Rate_Year,0)))</f>
        <v/>
      </c>
      <c r="I38" s="100" t="str">
        <f>IF(OR('4_No_financial_Interes'!$F38="", G38=""), "", MAX(0, ROUNDUP('4_No_financial_Interes'!$F38 / H38, 0)))</f>
        <v/>
      </c>
      <c r="J38" s="102"/>
      <c r="K38" s="102"/>
      <c r="L38" s="105"/>
      <c r="M38" s="103"/>
      <c r="N38" s="103"/>
      <c r="O38" s="131"/>
      <c r="P38" s="123"/>
      <c r="Q38" s="123"/>
    </row>
    <row r="39" spans="1:17">
      <c r="A39" s="1">
        <v>21</v>
      </c>
      <c r="B39" s="101"/>
      <c r="C39" s="102"/>
      <c r="D39" s="103"/>
      <c r="E39" s="104"/>
      <c r="F39" s="102"/>
      <c r="G39" s="103"/>
      <c r="H39" s="100" t="str">
        <f>IF(G39="","",INDEX(Year_End[],MATCH(G39,Currency,0),MATCH(Tax_Year,Rate_Year,0)))</f>
        <v/>
      </c>
      <c r="I39" s="100" t="str">
        <f>IF(OR('4_No_financial_Interes'!$F39="", G39=""), "", MAX(0, ROUNDUP('4_No_financial_Interes'!$F39 / H39, 0)))</f>
        <v/>
      </c>
      <c r="J39" s="102"/>
      <c r="K39" s="102"/>
      <c r="L39" s="105"/>
      <c r="M39" s="103"/>
      <c r="N39" s="103"/>
      <c r="O39" s="131"/>
      <c r="P39" s="123"/>
      <c r="Q39" s="123"/>
    </row>
    <row r="40" spans="1:17">
      <c r="A40" s="1">
        <v>22</v>
      </c>
      <c r="B40" s="101"/>
      <c r="C40" s="102"/>
      <c r="D40" s="103"/>
      <c r="E40" s="104"/>
      <c r="F40" s="102"/>
      <c r="G40" s="103"/>
      <c r="H40" s="100" t="str">
        <f>IF(G40="","",INDEX(Year_End[],MATCH(G40,Currency,0),MATCH(Tax_Year,Rate_Year,0)))</f>
        <v/>
      </c>
      <c r="I40" s="100" t="str">
        <f>IF(OR('4_No_financial_Interes'!$F40="", G40=""), "", MAX(0, ROUNDUP('4_No_financial_Interes'!$F40 / H40, 0)))</f>
        <v/>
      </c>
      <c r="J40" s="102"/>
      <c r="K40" s="102"/>
      <c r="L40" s="105"/>
      <c r="M40" s="103"/>
      <c r="N40" s="103"/>
      <c r="O40" s="131"/>
      <c r="P40" s="123"/>
      <c r="Q40" s="123"/>
    </row>
    <row r="41" spans="1:17">
      <c r="A41" s="1">
        <v>23</v>
      </c>
      <c r="B41" s="101"/>
      <c r="C41" s="102"/>
      <c r="D41" s="103"/>
      <c r="E41" s="104"/>
      <c r="F41" s="102"/>
      <c r="G41" s="103"/>
      <c r="H41" s="100" t="str">
        <f>IF(G41="","",INDEX(Year_End[],MATCH(G41,Currency,0),MATCH(Tax_Year,Rate_Year,0)))</f>
        <v/>
      </c>
      <c r="I41" s="100" t="str">
        <f>IF(OR('4_No_financial_Interes'!$F41="", G41=""), "", MAX(0, ROUNDUP('4_No_financial_Interes'!$F41 / H41, 0)))</f>
        <v/>
      </c>
      <c r="J41" s="102"/>
      <c r="K41" s="102"/>
      <c r="L41" s="105"/>
      <c r="M41" s="103"/>
      <c r="N41" s="103"/>
      <c r="O41" s="131"/>
      <c r="P41" s="123"/>
      <c r="Q41" s="123"/>
    </row>
    <row r="42" spans="1:17">
      <c r="A42" s="1">
        <v>24</v>
      </c>
      <c r="B42" s="101"/>
      <c r="C42" s="102"/>
      <c r="D42" s="103"/>
      <c r="E42" s="104"/>
      <c r="F42" s="102"/>
      <c r="G42" s="103"/>
      <c r="H42" s="100" t="str">
        <f>IF(G42="","",INDEX(Year_End[],MATCH(G42,Currency,0),MATCH(Tax_Year,Rate_Year,0)))</f>
        <v/>
      </c>
      <c r="I42" s="100" t="str">
        <f>IF(OR('4_No_financial_Interes'!$F42="", G42=""), "", MAX(0, ROUNDUP('4_No_financial_Interes'!$F42 / H42, 0)))</f>
        <v/>
      </c>
      <c r="J42" s="102"/>
      <c r="K42" s="102"/>
      <c r="L42" s="105"/>
      <c r="M42" s="103"/>
      <c r="N42" s="103"/>
      <c r="O42" s="131"/>
      <c r="P42" s="123"/>
      <c r="Q42" s="123"/>
    </row>
    <row r="43" spans="1:17">
      <c r="A43" s="1">
        <v>25</v>
      </c>
      <c r="B43" s="101"/>
      <c r="C43" s="102"/>
      <c r="D43" s="103"/>
      <c r="E43" s="104"/>
      <c r="F43" s="102"/>
      <c r="G43" s="103"/>
      <c r="H43" s="100" t="str">
        <f>IF(G43="","",INDEX(Year_End[],MATCH(G43,Currency,0),MATCH(Tax_Year,Rate_Year,0)))</f>
        <v/>
      </c>
      <c r="I43" s="100" t="str">
        <f>IF(OR('4_No_financial_Interes'!$F43="", G43=""), "", MAX(0, ROUNDUP('4_No_financial_Interes'!$F43 / H43, 0)))</f>
        <v/>
      </c>
      <c r="J43" s="102"/>
      <c r="K43" s="102"/>
      <c r="L43" s="105"/>
      <c r="M43" s="103"/>
      <c r="N43" s="103"/>
      <c r="O43" s="131"/>
      <c r="P43" s="123"/>
      <c r="Q43" s="123"/>
    </row>
    <row r="44" spans="1:17">
      <c r="H44" s="1" t="str">
        <f>IF(G44="","",INDEX(Year_End[],MATCH(G44,Currency,0),MATCH(Tax_Year,Rate_Year,0)))</f>
        <v/>
      </c>
      <c r="I44" s="1" t="str">
        <f>IF(OR('4_No_financial_Interes'!$F44="", G44=""), "", ROUNDUP('4_No_financial_Interes'!$F44 / H44, 0))</f>
        <v/>
      </c>
    </row>
  </sheetData>
  <sheetProtection algorithmName="SHA-512" hashValue="pYngE649zIonQPMuzvqPtgZsEWZPnkaVAo0g0Qi6bZ9BufOwdCc2Z/PpKnDAZqWo3yz70G8YA7Pw9os6wqIVTA==" saltValue="PISzm5YrIMwUi8Q20sYjYQ==" spinCount="100000" sheet="1" objects="1" scenarios="1"/>
  <phoneticPr fontId="15" type="noConversion"/>
  <conditionalFormatting sqref="E17">
    <cfRule type="expression" dxfId="5" priority="5">
      <formula>$D17&lt;&gt;"Other"</formula>
    </cfRule>
  </conditionalFormatting>
  <conditionalFormatting sqref="E19:E43">
    <cfRule type="expression" dxfId="4" priority="6">
      <formula>$D19&lt;&gt;"Other"</formula>
    </cfRule>
  </conditionalFormatting>
  <conditionalFormatting sqref="F7:H12">
    <cfRule type="expression" dxfId="3" priority="1">
      <formula>$B7="Yes"</formula>
    </cfRule>
  </conditionalFormatting>
  <dataValidations count="19">
    <dataValidation allowBlank="1" showInputMessage="1" showErrorMessage="1" promptTitle="If &quot;Other&quot;" prompt="Enter a brief description. _x000a_(e.g., Retirement, Credit Card, Life Insurance, Mortgage.)" sqref="E19:E43" xr:uid="{2C765493-6939-4B34-A2F7-682CFE9394C3}"/>
    <dataValidation allowBlank="1" showInputMessage="1" showErrorMessage="1" promptTitle="Suffix" prompt="If none, leave blank." sqref="H6:H12" xr:uid="{4E22379D-CDF3-42B3-A1AC-CEA495E37A4F}"/>
    <dataValidation allowBlank="1" showInputMessage="1" showErrorMessage="1" promptTitle="Last Name / Organization Name" prompt="Individual: Enter last name._x000a_Organization: Enter legal name." sqref="E8:E12" xr:uid="{055F4D0A-D6C7-4382-AAB7-6073D5F9BAC6}"/>
    <dataValidation allowBlank="1" showInputMessage="1" showErrorMessage="1" promptTitle="Last Name / Organization Name" prompt="Individual: Enter last name._x000a__x000a_Organization: Enter legal name." sqref="E6:E7" xr:uid="{0758D521-303E-4D60-B76B-E386EFD5FE40}"/>
    <dataValidation allowBlank="1" showInputMessage="1" showErrorMessage="1" promptTitle="Rule" prompt="If none, leave blank. If any, write only the initial (capital letter)." sqref="G6:G12" xr:uid="{CA251E00-4C8F-4FDF-93C7-E61090AA4449}"/>
    <dataValidation allowBlank="1" showInputMessage="1" showErrorMessage="1" promptTitle="Rule" prompt="Enter the number as digits only (no spaces, dashes, or symbols)._x000a_If foreign, leave the field blank._x000a__x000a_" sqref="C7:C12" xr:uid="{5A0B414A-C739-4B79-B6AA-30E3F2E185AC}"/>
    <dataValidation allowBlank="1" showInputMessage="1" showErrorMessage="1" promptTitle="Rule" prompt="Enter the number as digits only _x000a_(no spaces, dashes, or symbols)._x000a_If foreign, leave the field blank." sqref="C6" xr:uid="{427779C1-0401-42B6-9226-03E176755DA0}"/>
    <dataValidation type="list" allowBlank="1" showInputMessage="1" showErrorMessage="1" sqref="M17 M19:M43 M6:M12" xr:uid="{130D8E63-CE00-4A40-BD65-D887DCEC4DA6}">
      <formula1>IF($N6="","",INDIRECT(SUBSTITUTE($N6," ","_")))</formula1>
    </dataValidation>
    <dataValidation type="list" allowBlank="1" showInputMessage="1" showErrorMessage="1" promptTitle="If Country" prompt="USA, Canada, or Mexico, _x000a_the State field must be completed." sqref="N17 N19:N43 N6:N12" xr:uid="{FFDDF568-E1AD-4A20-98DC-BCF0FE16F294}">
      <formula1>Country_13</formula1>
    </dataValidation>
    <dataValidation type="list" allowBlank="1" showInputMessage="1" showErrorMessage="1" sqref="D6:D12" xr:uid="{19641D89-DA72-49EA-8219-665B6235C759}">
      <formula1>TIN_type_25</formula1>
    </dataValidation>
    <dataValidation type="list" allowBlank="1" showInputMessage="1" showErrorMessage="1" sqref="B6:B12" xr:uid="{DC5CF5F9-F44E-4B58-857C-FCDDB251BF65}">
      <formula1>"Yes,No"</formula1>
    </dataValidation>
    <dataValidation type="list" allowBlank="1" showInputMessage="1" showErrorMessage="1" sqref="G17 G19:G55" xr:uid="{E3F401CB-590A-4F53-80B4-31A32C618C6C}">
      <formula1>Currency</formula1>
    </dataValidation>
    <dataValidation type="list" allowBlank="1" showInputMessage="1" showErrorMessage="1" sqref="D17 D19:D50" xr:uid="{B53657F0-9015-45BF-95CB-85D4B7B686F9}">
      <formula1>Type_account</formula1>
    </dataValidation>
    <dataValidation type="custom" allowBlank="1" showInputMessage="1" showErrorMessage="1" sqref="E45" xr:uid="{3643105F-5B42-4060-95DE-A9FC39F969AC}">
      <formula1>OR(#REF!="Other",#REF!="")</formula1>
    </dataValidation>
    <dataValidation type="custom" allowBlank="1" showInputMessage="1" showErrorMessage="1" sqref="E46:E62" xr:uid="{5727CAE8-F07B-4910-BFE2-59E7D0135DFB}">
      <formula1>OR($D44="Other",$E44="")</formula1>
    </dataValidation>
    <dataValidation type="custom" allowBlank="1" showInputMessage="1" showErrorMessage="1" sqref="E44" xr:uid="{3F43EDE7-A42D-4AF8-A2F2-08DBEF6B057C}">
      <formula1>OR($D44="Other",$E44="")</formula1>
    </dataValidation>
    <dataValidation allowBlank="1" showInputMessage="1" showErrorMessage="1" promptTitle="Filer’s Title" prompt="Enter the position that gives the filer signature authority over the account." sqref="I6:I12" xr:uid="{0E957B62-CDDD-4335-820D-70CDFAF687F7}"/>
    <dataValidation type="list" allowBlank="1" showInputMessage="1" showErrorMessage="1" promptTitle="Note" prompt="Select from the list above in &quot;Owner Information&quot;. A maximum of three distinct owners is supported." sqref="O19:Q43" xr:uid="{92647910-6AB3-4249-A8D3-96E47795D29A}">
      <formula1>Owner</formula1>
    </dataValidation>
    <dataValidation allowBlank="1" showInputMessage="1" showErrorMessage="1" promptTitle="Rule" prompt="Round up to whole dollars; _x000a_negative amounts = 0." sqref="I19:I43 I17" xr:uid="{76BC69BD-82B4-4C34-9B37-F40813E02293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88B10FE-F077-41AB-A1CE-0201B7F4221C}">
            <xm:f>COUNTIF(Rates!$A$12:$A$14,$N6)=0</xm:f>
            <x14:dxf>
              <font>
                <color theme="1" tint="0.24994659260841701"/>
              </font>
              <fill>
                <patternFill>
                  <bgColor theme="1" tint="0.2499465926084170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M6:M12</xm:sqref>
        </x14:conditionalFormatting>
        <x14:conditionalFormatting xmlns:xm="http://schemas.microsoft.com/office/excel/2006/main">
          <x14:cfRule type="expression" priority="4" id="{F9A13B13-14EB-4F87-839F-E7D5CD077A39}">
            <xm:f>COUNTIF(Rates!$A$12:$A$14,$N17)=0</xm:f>
            <x14:dxf>
              <font>
                <color theme="1" tint="0.24994659260841701"/>
              </font>
              <fill>
                <patternFill>
                  <bgColor theme="1" tint="0.2499465926084170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M17</xm:sqref>
        </x14:conditionalFormatting>
        <x14:conditionalFormatting xmlns:xm="http://schemas.microsoft.com/office/excel/2006/main">
          <x14:cfRule type="expression" priority="3" id="{8DE84F04-3B71-4290-9692-EDD405D8A532}">
            <xm:f>COUNTIF(Rates!$A$12:$A$14,$N19)=0</xm:f>
            <x14:dxf>
              <font>
                <color theme="1" tint="0.24994659260841701"/>
              </font>
              <fill>
                <patternFill>
                  <bgColor theme="1" tint="0.2499465926084170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M19:M43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44418-0220-41B1-A57F-FFCD9C84AC74}">
  <sheetPr codeName="Sheet6">
    <tabColor rgb="FFFFFF00"/>
  </sheetPr>
  <dimension ref="A1:IQ256"/>
  <sheetViews>
    <sheetView topLeftCell="A100" workbookViewId="0">
      <selection sqref="A1:XFD99"/>
    </sheetView>
  </sheetViews>
  <sheetFormatPr defaultRowHeight="14.4"/>
  <cols>
    <col min="1" max="1" width="34.88671875" style="1" bestFit="1" customWidth="1"/>
    <col min="2" max="2" width="11" style="1" bestFit="1" customWidth="1"/>
    <col min="3" max="3" width="10.77734375" style="1" bestFit="1" customWidth="1"/>
    <col min="4" max="4" width="11" style="1" bestFit="1" customWidth="1"/>
    <col min="5" max="9" width="10.77734375" style="1" bestFit="1" customWidth="1"/>
    <col min="10" max="11" width="11.77734375" style="1" bestFit="1" customWidth="1"/>
    <col min="12" max="16384" width="8.88671875" style="1"/>
  </cols>
  <sheetData>
    <row r="1" spans="1:251" hidden="1">
      <c r="A1" t="s">
        <v>53</v>
      </c>
      <c r="B1" t="s">
        <v>43</v>
      </c>
      <c r="C1" t="s">
        <v>44</v>
      </c>
      <c r="D1" t="s">
        <v>45</v>
      </c>
      <c r="E1" t="s">
        <v>46</v>
      </c>
      <c r="F1" t="s">
        <v>47</v>
      </c>
      <c r="G1" t="s">
        <v>48</v>
      </c>
      <c r="H1" t="s">
        <v>49</v>
      </c>
      <c r="I1" t="s">
        <v>50</v>
      </c>
      <c r="J1" t="s">
        <v>51</v>
      </c>
      <c r="K1" t="s">
        <v>52</v>
      </c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</row>
    <row r="2" spans="1:251" hidden="1">
      <c r="A2" t="s">
        <v>291</v>
      </c>
      <c r="B2">
        <f>$K$101</f>
        <v>2024</v>
      </c>
      <c r="C2">
        <f>B2-1</f>
        <v>2023</v>
      </c>
      <c r="D2">
        <f t="shared" ref="D2:L2" si="0">C2-1</f>
        <v>2022</v>
      </c>
      <c r="E2">
        <f t="shared" si="0"/>
        <v>2021</v>
      </c>
      <c r="F2">
        <f t="shared" si="0"/>
        <v>2020</v>
      </c>
      <c r="G2">
        <f t="shared" si="0"/>
        <v>2019</v>
      </c>
      <c r="H2">
        <f t="shared" si="0"/>
        <v>2018</v>
      </c>
      <c r="I2">
        <f t="shared" si="0"/>
        <v>2017</v>
      </c>
      <c r="J2">
        <f t="shared" si="0"/>
        <v>2016</v>
      </c>
      <c r="K2">
        <f t="shared" si="0"/>
        <v>2015</v>
      </c>
      <c r="L2">
        <f t="shared" si="0"/>
        <v>2014</v>
      </c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</row>
    <row r="3" spans="1:251" hidden="1">
      <c r="A3" t="s">
        <v>59</v>
      </c>
      <c r="B3" t="s">
        <v>54</v>
      </c>
      <c r="C3" t="s">
        <v>55</v>
      </c>
      <c r="D3" t="s">
        <v>56</v>
      </c>
      <c r="E3" t="s">
        <v>57</v>
      </c>
      <c r="F3" t="s">
        <v>58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</row>
    <row r="4" spans="1:251" hidden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</row>
    <row r="5" spans="1:251" hidden="1">
      <c r="A5" t="s">
        <v>65</v>
      </c>
      <c r="B5" t="s">
        <v>62</v>
      </c>
      <c r="C5" t="s">
        <v>63</v>
      </c>
      <c r="D5" t="s">
        <v>64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</row>
    <row r="6" spans="1:251" hidden="1">
      <c r="A6" t="s">
        <v>81</v>
      </c>
      <c r="B6" t="s">
        <v>66</v>
      </c>
      <c r="C6" t="s">
        <v>67</v>
      </c>
      <c r="D6" t="s">
        <v>68</v>
      </c>
      <c r="E6" t="s">
        <v>69</v>
      </c>
      <c r="F6" t="s">
        <v>70</v>
      </c>
      <c r="G6" t="s">
        <v>71</v>
      </c>
      <c r="H6" t="s">
        <v>72</v>
      </c>
      <c r="I6" t="s">
        <v>73</v>
      </c>
      <c r="J6" t="s">
        <v>74</v>
      </c>
      <c r="K6" t="s">
        <v>75</v>
      </c>
      <c r="L6" t="s">
        <v>76</v>
      </c>
      <c r="M6" t="s">
        <v>77</v>
      </c>
      <c r="N6" t="s">
        <v>387</v>
      </c>
      <c r="O6" t="s">
        <v>388</v>
      </c>
      <c r="P6" t="s">
        <v>389</v>
      </c>
      <c r="Q6" t="s">
        <v>390</v>
      </c>
      <c r="R6" t="s">
        <v>391</v>
      </c>
      <c r="S6" t="s">
        <v>392</v>
      </c>
      <c r="T6" t="s">
        <v>393</v>
      </c>
      <c r="U6" t="s">
        <v>394</v>
      </c>
      <c r="V6" t="s">
        <v>395</v>
      </c>
      <c r="W6" t="s">
        <v>396</v>
      </c>
      <c r="X6" t="s">
        <v>397</v>
      </c>
      <c r="Y6" t="s">
        <v>398</v>
      </c>
      <c r="Z6" t="s">
        <v>399</v>
      </c>
      <c r="AA6" t="s">
        <v>400</v>
      </c>
      <c r="AB6" t="s">
        <v>401</v>
      </c>
      <c r="AC6" t="s">
        <v>402</v>
      </c>
      <c r="AD6" t="s">
        <v>403</v>
      </c>
      <c r="AE6" t="s">
        <v>404</v>
      </c>
      <c r="AF6" t="s">
        <v>405</v>
      </c>
      <c r="AG6" t="s">
        <v>406</v>
      </c>
      <c r="AH6" t="s">
        <v>407</v>
      </c>
      <c r="AI6" t="s">
        <v>408</v>
      </c>
      <c r="AJ6" t="s">
        <v>409</v>
      </c>
      <c r="AK6" t="s">
        <v>410</v>
      </c>
      <c r="AL6" t="s">
        <v>411</v>
      </c>
      <c r="AM6" t="s">
        <v>412</v>
      </c>
      <c r="AN6" t="s">
        <v>78</v>
      </c>
      <c r="AO6" t="s">
        <v>413</v>
      </c>
      <c r="AP6" t="s">
        <v>414</v>
      </c>
      <c r="AQ6" t="s">
        <v>415</v>
      </c>
      <c r="AR6" t="s">
        <v>416</v>
      </c>
      <c r="AS6" t="s">
        <v>417</v>
      </c>
      <c r="AT6" t="s">
        <v>418</v>
      </c>
      <c r="AU6" t="s">
        <v>419</v>
      </c>
      <c r="AV6" t="s">
        <v>420</v>
      </c>
      <c r="AW6" t="s">
        <v>421</v>
      </c>
      <c r="AX6" t="s">
        <v>422</v>
      </c>
      <c r="AY6" t="s">
        <v>423</v>
      </c>
      <c r="AZ6" t="s">
        <v>424</v>
      </c>
      <c r="BA6" t="s">
        <v>425</v>
      </c>
      <c r="BB6" t="s">
        <v>426</v>
      </c>
      <c r="BC6" t="s">
        <v>427</v>
      </c>
      <c r="BD6" t="s">
        <v>428</v>
      </c>
      <c r="BE6" t="s">
        <v>429</v>
      </c>
      <c r="BF6" t="s">
        <v>430</v>
      </c>
      <c r="BG6" t="s">
        <v>431</v>
      </c>
      <c r="BH6" t="s">
        <v>432</v>
      </c>
      <c r="BI6" t="s">
        <v>433</v>
      </c>
      <c r="BJ6" t="s">
        <v>434</v>
      </c>
      <c r="BK6" t="s">
        <v>435</v>
      </c>
      <c r="BL6" t="s">
        <v>436</v>
      </c>
      <c r="BM6" t="s">
        <v>437</v>
      </c>
      <c r="BN6" t="s">
        <v>438</v>
      </c>
      <c r="BO6" t="s">
        <v>439</v>
      </c>
      <c r="BP6" t="s">
        <v>440</v>
      </c>
      <c r="BQ6" t="s">
        <v>441</v>
      </c>
      <c r="BR6" t="s">
        <v>442</v>
      </c>
      <c r="BS6" t="s">
        <v>443</v>
      </c>
      <c r="BT6" t="s">
        <v>444</v>
      </c>
      <c r="BU6" t="s">
        <v>445</v>
      </c>
      <c r="BV6" t="s">
        <v>446</v>
      </c>
      <c r="BW6" t="s">
        <v>447</v>
      </c>
      <c r="BX6" t="s">
        <v>79</v>
      </c>
      <c r="BY6" t="s">
        <v>448</v>
      </c>
      <c r="BZ6" t="s">
        <v>449</v>
      </c>
      <c r="CA6" t="s">
        <v>450</v>
      </c>
      <c r="CB6" t="s">
        <v>451</v>
      </c>
      <c r="CC6" t="s">
        <v>452</v>
      </c>
      <c r="CD6" t="s">
        <v>453</v>
      </c>
      <c r="CE6" t="s">
        <v>454</v>
      </c>
      <c r="CF6" t="s">
        <v>455</v>
      </c>
      <c r="CG6" t="s">
        <v>456</v>
      </c>
      <c r="CH6" t="s">
        <v>457</v>
      </c>
      <c r="CI6" t="s">
        <v>458</v>
      </c>
      <c r="CJ6" t="s">
        <v>459</v>
      </c>
      <c r="CK6" t="s">
        <v>460</v>
      </c>
      <c r="CL6" t="s">
        <v>461</v>
      </c>
      <c r="CM6" t="s">
        <v>462</v>
      </c>
      <c r="CN6" t="s">
        <v>463</v>
      </c>
      <c r="CO6" t="s">
        <v>464</v>
      </c>
      <c r="CP6" t="s">
        <v>465</v>
      </c>
      <c r="CQ6" t="s">
        <v>466</v>
      </c>
      <c r="CR6" t="s">
        <v>467</v>
      </c>
      <c r="CS6" t="s">
        <v>468</v>
      </c>
      <c r="CT6" t="s">
        <v>469</v>
      </c>
      <c r="CU6" t="s">
        <v>470</v>
      </c>
      <c r="CV6" t="s">
        <v>471</v>
      </c>
      <c r="CW6" t="s">
        <v>472</v>
      </c>
      <c r="CX6" t="s">
        <v>473</v>
      </c>
      <c r="CY6" t="s">
        <v>474</v>
      </c>
      <c r="CZ6" t="s">
        <v>475</v>
      </c>
      <c r="DA6" t="s">
        <v>476</v>
      </c>
      <c r="DB6" t="s">
        <v>477</v>
      </c>
      <c r="DC6" t="s">
        <v>478</v>
      </c>
      <c r="DD6" t="s">
        <v>479</v>
      </c>
      <c r="DE6" t="s">
        <v>480</v>
      </c>
      <c r="DF6" t="s">
        <v>481</v>
      </c>
      <c r="DG6" t="s">
        <v>482</v>
      </c>
      <c r="DH6" t="s">
        <v>483</v>
      </c>
      <c r="DI6" t="s">
        <v>484</v>
      </c>
      <c r="DJ6" t="s">
        <v>485</v>
      </c>
      <c r="DK6" t="s">
        <v>486</v>
      </c>
      <c r="DL6" t="s">
        <v>487</v>
      </c>
      <c r="DM6" t="s">
        <v>488</v>
      </c>
      <c r="DN6" t="s">
        <v>489</v>
      </c>
      <c r="DO6" t="s">
        <v>490</v>
      </c>
      <c r="DP6" t="s">
        <v>491</v>
      </c>
      <c r="DQ6" t="s">
        <v>492</v>
      </c>
      <c r="DR6" t="s">
        <v>493</v>
      </c>
      <c r="DS6" t="s">
        <v>494</v>
      </c>
      <c r="DT6" t="s">
        <v>495</v>
      </c>
      <c r="DU6" t="s">
        <v>496</v>
      </c>
      <c r="DV6" t="s">
        <v>497</v>
      </c>
      <c r="DW6" t="s">
        <v>498</v>
      </c>
      <c r="DX6" t="s">
        <v>499</v>
      </c>
      <c r="DY6" t="s">
        <v>500</v>
      </c>
      <c r="DZ6" t="s">
        <v>501</v>
      </c>
      <c r="EA6" t="s">
        <v>502</v>
      </c>
      <c r="EB6" t="s">
        <v>503</v>
      </c>
      <c r="EC6" t="s">
        <v>504</v>
      </c>
      <c r="ED6" t="s">
        <v>505</v>
      </c>
      <c r="EE6" t="s">
        <v>506</v>
      </c>
      <c r="EF6" t="s">
        <v>507</v>
      </c>
      <c r="EG6" t="s">
        <v>508</v>
      </c>
      <c r="EH6" t="s">
        <v>509</v>
      </c>
      <c r="EI6" t="s">
        <v>510</v>
      </c>
      <c r="EJ6" t="s">
        <v>511</v>
      </c>
      <c r="EK6" t="s">
        <v>512</v>
      </c>
      <c r="EL6" t="s">
        <v>513</v>
      </c>
      <c r="EM6" t="s">
        <v>80</v>
      </c>
      <c r="EN6" t="s">
        <v>514</v>
      </c>
      <c r="EO6" t="s">
        <v>515</v>
      </c>
      <c r="EP6" t="s">
        <v>516</v>
      </c>
      <c r="EQ6" t="s">
        <v>517</v>
      </c>
      <c r="ER6" t="s">
        <v>518</v>
      </c>
      <c r="ES6" t="s">
        <v>519</v>
      </c>
      <c r="ET6" t="s">
        <v>520</v>
      </c>
      <c r="EU6" t="s">
        <v>521</v>
      </c>
      <c r="EV6" t="s">
        <v>522</v>
      </c>
      <c r="EW6" t="s">
        <v>523</v>
      </c>
      <c r="EX6" t="s">
        <v>524</v>
      </c>
      <c r="EY6" t="s">
        <v>525</v>
      </c>
      <c r="EZ6" t="s">
        <v>526</v>
      </c>
      <c r="FA6" t="s">
        <v>527</v>
      </c>
      <c r="FB6" t="s">
        <v>528</v>
      </c>
      <c r="FC6" t="s">
        <v>529</v>
      </c>
      <c r="FD6" t="s">
        <v>530</v>
      </c>
      <c r="FE6" t="s">
        <v>531</v>
      </c>
      <c r="FF6" t="s">
        <v>532</v>
      </c>
      <c r="FG6" t="s">
        <v>533</v>
      </c>
      <c r="FH6" t="s">
        <v>534</v>
      </c>
      <c r="FI6" t="s">
        <v>535</v>
      </c>
      <c r="FJ6" t="s">
        <v>536</v>
      </c>
      <c r="FK6" t="s">
        <v>537</v>
      </c>
      <c r="FL6" t="s">
        <v>538</v>
      </c>
      <c r="FM6" t="s">
        <v>539</v>
      </c>
      <c r="FN6" t="s">
        <v>540</v>
      </c>
      <c r="FO6" t="s">
        <v>541</v>
      </c>
      <c r="FP6" t="s">
        <v>542</v>
      </c>
      <c r="FQ6" t="s">
        <v>543</v>
      </c>
      <c r="FR6" t="s">
        <v>544</v>
      </c>
      <c r="FS6" t="s">
        <v>545</v>
      </c>
      <c r="FT6" t="s">
        <v>546</v>
      </c>
      <c r="FU6" t="s">
        <v>547</v>
      </c>
      <c r="FV6" t="s">
        <v>548</v>
      </c>
      <c r="FW6" t="s">
        <v>549</v>
      </c>
      <c r="FX6" t="s">
        <v>550</v>
      </c>
      <c r="FY6" t="s">
        <v>551</v>
      </c>
      <c r="FZ6" t="s">
        <v>552</v>
      </c>
      <c r="GA6" t="s">
        <v>553</v>
      </c>
      <c r="GB6" t="s">
        <v>554</v>
      </c>
      <c r="GC6" t="s">
        <v>555</v>
      </c>
      <c r="GD6" t="s">
        <v>556</v>
      </c>
      <c r="GE6" t="s">
        <v>557</v>
      </c>
      <c r="GF6" t="s">
        <v>558</v>
      </c>
      <c r="GG6" t="s">
        <v>559</v>
      </c>
      <c r="GH6" t="s">
        <v>560</v>
      </c>
      <c r="GI6" t="s">
        <v>561</v>
      </c>
      <c r="GJ6" t="s">
        <v>562</v>
      </c>
      <c r="GK6" t="s">
        <v>563</v>
      </c>
      <c r="GL6" t="s">
        <v>564</v>
      </c>
      <c r="GM6" t="s">
        <v>565</v>
      </c>
      <c r="GN6" t="s">
        <v>566</v>
      </c>
      <c r="GO6" t="s">
        <v>567</v>
      </c>
      <c r="GP6" t="s">
        <v>568</v>
      </c>
      <c r="GQ6" t="s">
        <v>569</v>
      </c>
      <c r="GR6" t="s">
        <v>570</v>
      </c>
      <c r="GS6" t="s">
        <v>571</v>
      </c>
      <c r="GT6" t="s">
        <v>572</v>
      </c>
      <c r="GU6" t="s">
        <v>573</v>
      </c>
      <c r="GV6" t="s">
        <v>574</v>
      </c>
      <c r="GW6" t="s">
        <v>575</v>
      </c>
      <c r="GX6" t="s">
        <v>576</v>
      </c>
      <c r="GY6" t="s">
        <v>577</v>
      </c>
      <c r="GZ6" t="s">
        <v>578</v>
      </c>
      <c r="HA6" t="s">
        <v>579</v>
      </c>
      <c r="HB6" t="s">
        <v>580</v>
      </c>
      <c r="HC6" t="s">
        <v>581</v>
      </c>
      <c r="HD6" t="s">
        <v>582</v>
      </c>
      <c r="HE6" t="s">
        <v>583</v>
      </c>
      <c r="HF6" t="s">
        <v>584</v>
      </c>
      <c r="HG6" t="s">
        <v>585</v>
      </c>
      <c r="HH6" t="s">
        <v>586</v>
      </c>
      <c r="HI6" t="s">
        <v>587</v>
      </c>
      <c r="HJ6" t="s">
        <v>588</v>
      </c>
      <c r="HK6" t="s">
        <v>589</v>
      </c>
      <c r="HL6" t="s">
        <v>590</v>
      </c>
      <c r="HM6" t="s">
        <v>591</v>
      </c>
      <c r="HN6" t="s">
        <v>592</v>
      </c>
      <c r="HO6" t="s">
        <v>593</v>
      </c>
      <c r="HP6" t="s">
        <v>594</v>
      </c>
      <c r="HQ6" t="s">
        <v>595</v>
      </c>
      <c r="HR6" t="s">
        <v>596</v>
      </c>
      <c r="HS6" t="s">
        <v>597</v>
      </c>
      <c r="HT6" t="s">
        <v>598</v>
      </c>
      <c r="HU6" t="s">
        <v>599</v>
      </c>
      <c r="HV6" t="s">
        <v>600</v>
      </c>
      <c r="HW6" t="s">
        <v>601</v>
      </c>
      <c r="HX6" t="s">
        <v>602</v>
      </c>
      <c r="HY6" t="s">
        <v>603</v>
      </c>
      <c r="HZ6" t="s">
        <v>604</v>
      </c>
      <c r="IA6" t="s">
        <v>605</v>
      </c>
      <c r="IB6" t="s">
        <v>606</v>
      </c>
      <c r="IC6" t="s">
        <v>607</v>
      </c>
      <c r="ID6" t="s">
        <v>608</v>
      </c>
      <c r="IE6" t="s">
        <v>609</v>
      </c>
      <c r="IF6" t="s">
        <v>610</v>
      </c>
      <c r="IG6" t="s">
        <v>611</v>
      </c>
      <c r="IH6"/>
      <c r="II6"/>
      <c r="IJ6"/>
      <c r="IK6"/>
      <c r="IL6"/>
      <c r="IM6"/>
      <c r="IN6"/>
      <c r="IO6"/>
      <c r="IP6"/>
      <c r="IQ6"/>
    </row>
    <row r="7" spans="1:251" hidden="1">
      <c r="A7" t="s">
        <v>13</v>
      </c>
      <c r="B7" t="s">
        <v>82</v>
      </c>
      <c r="C7" t="s">
        <v>83</v>
      </c>
      <c r="D7" t="s">
        <v>84</v>
      </c>
      <c r="E7" t="s">
        <v>85</v>
      </c>
      <c r="F7" t="s">
        <v>86</v>
      </c>
      <c r="G7" t="s">
        <v>87</v>
      </c>
      <c r="H7" t="s">
        <v>88</v>
      </c>
      <c r="I7" t="s">
        <v>89</v>
      </c>
      <c r="J7" t="s">
        <v>90</v>
      </c>
      <c r="K7" t="s">
        <v>91</v>
      </c>
      <c r="L7" t="s">
        <v>92</v>
      </c>
      <c r="M7" t="s">
        <v>93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</row>
    <row r="8" spans="1:251" hidden="1">
      <c r="A8" t="s">
        <v>14</v>
      </c>
      <c r="B8">
        <v>1</v>
      </c>
      <c r="C8">
        <v>2</v>
      </c>
      <c r="D8">
        <v>3</v>
      </c>
      <c r="E8">
        <v>4</v>
      </c>
      <c r="F8">
        <v>5</v>
      </c>
      <c r="G8">
        <v>6</v>
      </c>
      <c r="H8">
        <v>7</v>
      </c>
      <c r="I8">
        <v>8</v>
      </c>
      <c r="J8">
        <v>9</v>
      </c>
      <c r="K8">
        <v>10</v>
      </c>
      <c r="L8">
        <v>11</v>
      </c>
      <c r="M8">
        <v>12</v>
      </c>
      <c r="N8">
        <v>13</v>
      </c>
      <c r="O8">
        <v>14</v>
      </c>
      <c r="P8">
        <v>15</v>
      </c>
      <c r="Q8">
        <v>16</v>
      </c>
      <c r="R8">
        <v>17</v>
      </c>
      <c r="S8">
        <v>18</v>
      </c>
      <c r="T8">
        <v>19</v>
      </c>
      <c r="U8">
        <v>20</v>
      </c>
      <c r="V8">
        <v>21</v>
      </c>
      <c r="W8">
        <v>22</v>
      </c>
      <c r="X8">
        <v>23</v>
      </c>
      <c r="Y8">
        <v>24</v>
      </c>
      <c r="Z8">
        <v>25</v>
      </c>
      <c r="AA8">
        <v>26</v>
      </c>
      <c r="AB8">
        <v>27</v>
      </c>
      <c r="AC8">
        <v>28</v>
      </c>
      <c r="AD8">
        <v>29</v>
      </c>
      <c r="AE8">
        <v>30</v>
      </c>
      <c r="AF8">
        <v>31</v>
      </c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</row>
    <row r="9" spans="1:251" hidden="1">
      <c r="A9" t="s">
        <v>94</v>
      </c>
      <c r="B9">
        <f ca="1">YEAR(TODAY())</f>
        <v>2025</v>
      </c>
      <c r="C9">
        <f ca="1">B9-1</f>
        <v>2024</v>
      </c>
      <c r="D9">
        <f t="shared" ref="D9:BO9" ca="1" si="1">C9-1</f>
        <v>2023</v>
      </c>
      <c r="E9">
        <f t="shared" ca="1" si="1"/>
        <v>2022</v>
      </c>
      <c r="F9">
        <f t="shared" ca="1" si="1"/>
        <v>2021</v>
      </c>
      <c r="G9">
        <f t="shared" ca="1" si="1"/>
        <v>2020</v>
      </c>
      <c r="H9">
        <f t="shared" ca="1" si="1"/>
        <v>2019</v>
      </c>
      <c r="I9">
        <f t="shared" ca="1" si="1"/>
        <v>2018</v>
      </c>
      <c r="J9">
        <f t="shared" ca="1" si="1"/>
        <v>2017</v>
      </c>
      <c r="K9">
        <f t="shared" ca="1" si="1"/>
        <v>2016</v>
      </c>
      <c r="L9">
        <f t="shared" ca="1" si="1"/>
        <v>2015</v>
      </c>
      <c r="M9">
        <f t="shared" ca="1" si="1"/>
        <v>2014</v>
      </c>
      <c r="N9">
        <f t="shared" ca="1" si="1"/>
        <v>2013</v>
      </c>
      <c r="O9">
        <f t="shared" ca="1" si="1"/>
        <v>2012</v>
      </c>
      <c r="P9">
        <f t="shared" ca="1" si="1"/>
        <v>2011</v>
      </c>
      <c r="Q9">
        <f t="shared" ca="1" si="1"/>
        <v>2010</v>
      </c>
      <c r="R9">
        <f t="shared" ca="1" si="1"/>
        <v>2009</v>
      </c>
      <c r="S9">
        <f t="shared" ca="1" si="1"/>
        <v>2008</v>
      </c>
      <c r="T9">
        <f t="shared" ca="1" si="1"/>
        <v>2007</v>
      </c>
      <c r="U9">
        <f t="shared" ca="1" si="1"/>
        <v>2006</v>
      </c>
      <c r="V9">
        <f t="shared" ca="1" si="1"/>
        <v>2005</v>
      </c>
      <c r="W9">
        <f t="shared" ca="1" si="1"/>
        <v>2004</v>
      </c>
      <c r="X9">
        <f t="shared" ca="1" si="1"/>
        <v>2003</v>
      </c>
      <c r="Y9">
        <f t="shared" ca="1" si="1"/>
        <v>2002</v>
      </c>
      <c r="Z9">
        <f t="shared" ca="1" si="1"/>
        <v>2001</v>
      </c>
      <c r="AA9">
        <f t="shared" ca="1" si="1"/>
        <v>2000</v>
      </c>
      <c r="AB9">
        <f t="shared" ca="1" si="1"/>
        <v>1999</v>
      </c>
      <c r="AC9">
        <f t="shared" ca="1" si="1"/>
        <v>1998</v>
      </c>
      <c r="AD9">
        <f t="shared" ca="1" si="1"/>
        <v>1997</v>
      </c>
      <c r="AE9">
        <f t="shared" ca="1" si="1"/>
        <v>1996</v>
      </c>
      <c r="AF9">
        <f t="shared" ca="1" si="1"/>
        <v>1995</v>
      </c>
      <c r="AG9">
        <f t="shared" ca="1" si="1"/>
        <v>1994</v>
      </c>
      <c r="AH9">
        <f t="shared" ca="1" si="1"/>
        <v>1993</v>
      </c>
      <c r="AI9">
        <f t="shared" ca="1" si="1"/>
        <v>1992</v>
      </c>
      <c r="AJ9">
        <f t="shared" ca="1" si="1"/>
        <v>1991</v>
      </c>
      <c r="AK9">
        <f t="shared" ca="1" si="1"/>
        <v>1990</v>
      </c>
      <c r="AL9">
        <f t="shared" ca="1" si="1"/>
        <v>1989</v>
      </c>
      <c r="AM9">
        <f t="shared" ca="1" si="1"/>
        <v>1988</v>
      </c>
      <c r="AN9">
        <f t="shared" ca="1" si="1"/>
        <v>1987</v>
      </c>
      <c r="AO9">
        <f t="shared" ca="1" si="1"/>
        <v>1986</v>
      </c>
      <c r="AP9">
        <f t="shared" ca="1" si="1"/>
        <v>1985</v>
      </c>
      <c r="AQ9">
        <f t="shared" ca="1" si="1"/>
        <v>1984</v>
      </c>
      <c r="AR9">
        <f t="shared" ca="1" si="1"/>
        <v>1983</v>
      </c>
      <c r="AS9">
        <f t="shared" ca="1" si="1"/>
        <v>1982</v>
      </c>
      <c r="AT9">
        <f t="shared" ca="1" si="1"/>
        <v>1981</v>
      </c>
      <c r="AU9">
        <f t="shared" ca="1" si="1"/>
        <v>1980</v>
      </c>
      <c r="AV9">
        <f t="shared" ca="1" si="1"/>
        <v>1979</v>
      </c>
      <c r="AW9">
        <f t="shared" ca="1" si="1"/>
        <v>1978</v>
      </c>
      <c r="AX9">
        <f t="shared" ca="1" si="1"/>
        <v>1977</v>
      </c>
      <c r="AY9">
        <f t="shared" ca="1" si="1"/>
        <v>1976</v>
      </c>
      <c r="AZ9">
        <f t="shared" ca="1" si="1"/>
        <v>1975</v>
      </c>
      <c r="BA9">
        <f t="shared" ca="1" si="1"/>
        <v>1974</v>
      </c>
      <c r="BB9">
        <f t="shared" ca="1" si="1"/>
        <v>1973</v>
      </c>
      <c r="BC9">
        <f t="shared" ca="1" si="1"/>
        <v>1972</v>
      </c>
      <c r="BD9">
        <f t="shared" ca="1" si="1"/>
        <v>1971</v>
      </c>
      <c r="BE9">
        <f t="shared" ca="1" si="1"/>
        <v>1970</v>
      </c>
      <c r="BF9">
        <f t="shared" ca="1" si="1"/>
        <v>1969</v>
      </c>
      <c r="BG9">
        <f t="shared" ca="1" si="1"/>
        <v>1968</v>
      </c>
      <c r="BH9">
        <f t="shared" ca="1" si="1"/>
        <v>1967</v>
      </c>
      <c r="BI9">
        <f t="shared" ca="1" si="1"/>
        <v>1966</v>
      </c>
      <c r="BJ9">
        <f t="shared" ca="1" si="1"/>
        <v>1965</v>
      </c>
      <c r="BK9">
        <f t="shared" ca="1" si="1"/>
        <v>1964</v>
      </c>
      <c r="BL9">
        <f t="shared" ca="1" si="1"/>
        <v>1963</v>
      </c>
      <c r="BM9">
        <f t="shared" ca="1" si="1"/>
        <v>1962</v>
      </c>
      <c r="BN9">
        <f t="shared" ca="1" si="1"/>
        <v>1961</v>
      </c>
      <c r="BO9">
        <f t="shared" ca="1" si="1"/>
        <v>1960</v>
      </c>
      <c r="BP9">
        <f t="shared" ref="BP9:BW9" ca="1" si="2">BO9-1</f>
        <v>1959</v>
      </c>
      <c r="BQ9">
        <f t="shared" ca="1" si="2"/>
        <v>1958</v>
      </c>
      <c r="BR9">
        <f t="shared" ca="1" si="2"/>
        <v>1957</v>
      </c>
      <c r="BS9">
        <f t="shared" ca="1" si="2"/>
        <v>1956</v>
      </c>
      <c r="BT9">
        <f t="shared" ca="1" si="2"/>
        <v>1955</v>
      </c>
      <c r="BU9">
        <f t="shared" ca="1" si="2"/>
        <v>1954</v>
      </c>
      <c r="BV9">
        <f t="shared" ca="1" si="2"/>
        <v>1953</v>
      </c>
      <c r="BW9">
        <f t="shared" ca="1" si="2"/>
        <v>1952</v>
      </c>
      <c r="BX9">
        <f ca="1">BW9-1</f>
        <v>1951</v>
      </c>
      <c r="BY9">
        <f t="shared" ref="BY9:DW9" ca="1" si="3">BX9-1</f>
        <v>1950</v>
      </c>
      <c r="BZ9">
        <f t="shared" ca="1" si="3"/>
        <v>1949</v>
      </c>
      <c r="CA9">
        <f t="shared" ca="1" si="3"/>
        <v>1948</v>
      </c>
      <c r="CB9">
        <f t="shared" ca="1" si="3"/>
        <v>1947</v>
      </c>
      <c r="CC9">
        <f t="shared" ca="1" si="3"/>
        <v>1946</v>
      </c>
      <c r="CD9">
        <f t="shared" ca="1" si="3"/>
        <v>1945</v>
      </c>
      <c r="CE9">
        <f t="shared" ca="1" si="3"/>
        <v>1944</v>
      </c>
      <c r="CF9">
        <f t="shared" ca="1" si="3"/>
        <v>1943</v>
      </c>
      <c r="CG9">
        <f t="shared" ca="1" si="3"/>
        <v>1942</v>
      </c>
      <c r="CH9">
        <f t="shared" ca="1" si="3"/>
        <v>1941</v>
      </c>
      <c r="CI9">
        <f t="shared" ca="1" si="3"/>
        <v>1940</v>
      </c>
      <c r="CJ9">
        <f t="shared" ca="1" si="3"/>
        <v>1939</v>
      </c>
      <c r="CK9">
        <f t="shared" ca="1" si="3"/>
        <v>1938</v>
      </c>
      <c r="CL9">
        <f t="shared" ca="1" si="3"/>
        <v>1937</v>
      </c>
      <c r="CM9">
        <f t="shared" ca="1" si="3"/>
        <v>1936</v>
      </c>
      <c r="CN9">
        <f t="shared" ca="1" si="3"/>
        <v>1935</v>
      </c>
      <c r="CO9">
        <f t="shared" ca="1" si="3"/>
        <v>1934</v>
      </c>
      <c r="CP9">
        <f t="shared" ca="1" si="3"/>
        <v>1933</v>
      </c>
      <c r="CQ9">
        <f t="shared" ca="1" si="3"/>
        <v>1932</v>
      </c>
      <c r="CR9">
        <f t="shared" ca="1" si="3"/>
        <v>1931</v>
      </c>
      <c r="CS9">
        <f t="shared" ca="1" si="3"/>
        <v>1930</v>
      </c>
      <c r="CT9">
        <f t="shared" ca="1" si="3"/>
        <v>1929</v>
      </c>
      <c r="CU9">
        <f t="shared" ca="1" si="3"/>
        <v>1928</v>
      </c>
      <c r="CV9">
        <f t="shared" ca="1" si="3"/>
        <v>1927</v>
      </c>
      <c r="CW9">
        <f t="shared" ca="1" si="3"/>
        <v>1926</v>
      </c>
      <c r="CX9">
        <f t="shared" ca="1" si="3"/>
        <v>1925</v>
      </c>
      <c r="CY9">
        <f t="shared" ca="1" si="3"/>
        <v>1924</v>
      </c>
      <c r="CZ9">
        <f t="shared" ca="1" si="3"/>
        <v>1923</v>
      </c>
      <c r="DA9">
        <f t="shared" ca="1" si="3"/>
        <v>1922</v>
      </c>
      <c r="DB9">
        <f t="shared" ca="1" si="3"/>
        <v>1921</v>
      </c>
      <c r="DC9">
        <f t="shared" ca="1" si="3"/>
        <v>1920</v>
      </c>
      <c r="DD9">
        <f t="shared" ca="1" si="3"/>
        <v>1919</v>
      </c>
      <c r="DE9">
        <f t="shared" ca="1" si="3"/>
        <v>1918</v>
      </c>
      <c r="DF9">
        <f t="shared" ca="1" si="3"/>
        <v>1917</v>
      </c>
      <c r="DG9">
        <f t="shared" ca="1" si="3"/>
        <v>1916</v>
      </c>
      <c r="DH9">
        <f t="shared" ca="1" si="3"/>
        <v>1915</v>
      </c>
      <c r="DI9">
        <f t="shared" ca="1" si="3"/>
        <v>1914</v>
      </c>
      <c r="DJ9">
        <f t="shared" ca="1" si="3"/>
        <v>1913</v>
      </c>
      <c r="DK9">
        <f t="shared" ca="1" si="3"/>
        <v>1912</v>
      </c>
      <c r="DL9">
        <f t="shared" ca="1" si="3"/>
        <v>1911</v>
      </c>
      <c r="DM9">
        <f t="shared" ca="1" si="3"/>
        <v>1910</v>
      </c>
      <c r="DN9">
        <f t="shared" ca="1" si="3"/>
        <v>1909</v>
      </c>
      <c r="DO9">
        <f t="shared" ca="1" si="3"/>
        <v>1908</v>
      </c>
      <c r="DP9">
        <f t="shared" ca="1" si="3"/>
        <v>1907</v>
      </c>
      <c r="DQ9">
        <f t="shared" ca="1" si="3"/>
        <v>1906</v>
      </c>
      <c r="DR9">
        <f t="shared" ca="1" si="3"/>
        <v>1905</v>
      </c>
      <c r="DS9">
        <f t="shared" ca="1" si="3"/>
        <v>1904</v>
      </c>
      <c r="DT9">
        <f t="shared" ca="1" si="3"/>
        <v>1903</v>
      </c>
      <c r="DU9">
        <f t="shared" ca="1" si="3"/>
        <v>1902</v>
      </c>
      <c r="DV9">
        <f t="shared" ca="1" si="3"/>
        <v>1901</v>
      </c>
      <c r="DW9">
        <f t="shared" ca="1" si="3"/>
        <v>1900</v>
      </c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</row>
    <row r="10" spans="1:251" hidden="1">
      <c r="A10" t="s">
        <v>97</v>
      </c>
      <c r="B10" t="s">
        <v>95</v>
      </c>
      <c r="C10" t="s">
        <v>66</v>
      </c>
      <c r="D10" t="s">
        <v>67</v>
      </c>
      <c r="E10" t="s">
        <v>68</v>
      </c>
      <c r="F10" t="s">
        <v>69</v>
      </c>
      <c r="G10" t="s">
        <v>96</v>
      </c>
      <c r="H10" t="s">
        <v>70</v>
      </c>
      <c r="I10" t="s">
        <v>71</v>
      </c>
      <c r="J10" t="s">
        <v>72</v>
      </c>
      <c r="K10" t="s">
        <v>73</v>
      </c>
      <c r="L10" t="s">
        <v>74</v>
      </c>
      <c r="M10" t="s">
        <v>75</v>
      </c>
      <c r="N10" t="s">
        <v>76</v>
      </c>
      <c r="O10" t="s">
        <v>77</v>
      </c>
      <c r="P10" t="s">
        <v>387</v>
      </c>
      <c r="Q10" t="s">
        <v>388</v>
      </c>
      <c r="R10" t="s">
        <v>389</v>
      </c>
      <c r="S10" t="s">
        <v>390</v>
      </c>
      <c r="T10" t="s">
        <v>391</v>
      </c>
      <c r="U10" t="s">
        <v>392</v>
      </c>
      <c r="V10" t="s">
        <v>393</v>
      </c>
      <c r="W10" t="s">
        <v>394</v>
      </c>
      <c r="X10" t="s">
        <v>395</v>
      </c>
      <c r="Y10" t="s">
        <v>396</v>
      </c>
      <c r="Z10" t="s">
        <v>397</v>
      </c>
      <c r="AA10" t="s">
        <v>398</v>
      </c>
      <c r="AB10" t="s">
        <v>399</v>
      </c>
      <c r="AC10" t="s">
        <v>400</v>
      </c>
      <c r="AD10" t="s">
        <v>401</v>
      </c>
      <c r="AE10" t="s">
        <v>402</v>
      </c>
      <c r="AF10" t="s">
        <v>403</v>
      </c>
      <c r="AG10" t="s">
        <v>404</v>
      </c>
      <c r="AH10" t="s">
        <v>405</v>
      </c>
      <c r="AI10" t="s">
        <v>406</v>
      </c>
      <c r="AJ10" t="s">
        <v>407</v>
      </c>
      <c r="AK10" t="s">
        <v>408</v>
      </c>
      <c r="AL10" t="s">
        <v>409</v>
      </c>
      <c r="AM10" t="s">
        <v>410</v>
      </c>
      <c r="AN10" t="s">
        <v>411</v>
      </c>
      <c r="AO10" t="s">
        <v>412</v>
      </c>
      <c r="AP10" t="s">
        <v>78</v>
      </c>
      <c r="AQ10" t="s">
        <v>413</v>
      </c>
      <c r="AR10" t="s">
        <v>414</v>
      </c>
      <c r="AS10" t="s">
        <v>415</v>
      </c>
      <c r="AT10" t="s">
        <v>416</v>
      </c>
      <c r="AU10" t="s">
        <v>417</v>
      </c>
      <c r="AV10" t="s">
        <v>418</v>
      </c>
      <c r="AW10" t="s">
        <v>419</v>
      </c>
      <c r="AX10" t="s">
        <v>420</v>
      </c>
      <c r="AY10" t="s">
        <v>421</v>
      </c>
      <c r="AZ10" t="s">
        <v>422</v>
      </c>
      <c r="BA10" t="s">
        <v>423</v>
      </c>
      <c r="BB10" t="s">
        <v>424</v>
      </c>
      <c r="BC10" t="s">
        <v>425</v>
      </c>
      <c r="BD10" t="s">
        <v>426</v>
      </c>
      <c r="BE10" t="s">
        <v>427</v>
      </c>
      <c r="BF10" t="s">
        <v>428</v>
      </c>
      <c r="BG10" t="s">
        <v>429</v>
      </c>
      <c r="BH10" t="s">
        <v>430</v>
      </c>
      <c r="BI10" t="s">
        <v>431</v>
      </c>
      <c r="BJ10" t="s">
        <v>432</v>
      </c>
      <c r="BK10" t="s">
        <v>433</v>
      </c>
      <c r="BL10" t="s">
        <v>434</v>
      </c>
      <c r="BM10" t="s">
        <v>435</v>
      </c>
      <c r="BN10" t="s">
        <v>436</v>
      </c>
      <c r="BO10" t="s">
        <v>437</v>
      </c>
      <c r="BP10" t="s">
        <v>438</v>
      </c>
      <c r="BQ10" t="s">
        <v>439</v>
      </c>
      <c r="BR10" t="s">
        <v>440</v>
      </c>
      <c r="BS10" t="s">
        <v>441</v>
      </c>
      <c r="BT10" t="s">
        <v>442</v>
      </c>
      <c r="BU10" t="s">
        <v>443</v>
      </c>
      <c r="BV10" t="s">
        <v>444</v>
      </c>
      <c r="BW10" t="s">
        <v>445</v>
      </c>
      <c r="BX10" t="s">
        <v>446</v>
      </c>
      <c r="BY10" t="s">
        <v>447</v>
      </c>
      <c r="BZ10" t="s">
        <v>79</v>
      </c>
      <c r="CA10" t="s">
        <v>448</v>
      </c>
      <c r="CB10" t="s">
        <v>449</v>
      </c>
      <c r="CC10" t="s">
        <v>450</v>
      </c>
      <c r="CD10" t="s">
        <v>451</v>
      </c>
      <c r="CE10" t="s">
        <v>452</v>
      </c>
      <c r="CF10" t="s">
        <v>453</v>
      </c>
      <c r="CG10" t="s">
        <v>454</v>
      </c>
      <c r="CH10" t="s">
        <v>455</v>
      </c>
      <c r="CI10" t="s">
        <v>456</v>
      </c>
      <c r="CJ10" t="s">
        <v>457</v>
      </c>
      <c r="CK10" t="s">
        <v>458</v>
      </c>
      <c r="CL10" t="s">
        <v>459</v>
      </c>
      <c r="CM10" t="s">
        <v>460</v>
      </c>
      <c r="CN10" t="s">
        <v>612</v>
      </c>
      <c r="CO10" t="s">
        <v>461</v>
      </c>
      <c r="CP10" t="s">
        <v>462</v>
      </c>
      <c r="CQ10" t="s">
        <v>463</v>
      </c>
      <c r="CR10" t="s">
        <v>464</v>
      </c>
      <c r="CS10" t="s">
        <v>465</v>
      </c>
      <c r="CT10" t="s">
        <v>466</v>
      </c>
      <c r="CU10" t="s">
        <v>467</v>
      </c>
      <c r="CV10" t="s">
        <v>468</v>
      </c>
      <c r="CW10" t="s">
        <v>469</v>
      </c>
      <c r="CX10" t="s">
        <v>470</v>
      </c>
      <c r="CY10" t="s">
        <v>471</v>
      </c>
      <c r="CZ10" t="s">
        <v>472</v>
      </c>
      <c r="DA10" t="s">
        <v>473</v>
      </c>
      <c r="DB10" t="s">
        <v>474</v>
      </c>
      <c r="DC10" t="s">
        <v>475</v>
      </c>
      <c r="DD10" t="s">
        <v>476</v>
      </c>
      <c r="DE10" t="s">
        <v>477</v>
      </c>
      <c r="DF10" t="s">
        <v>478</v>
      </c>
      <c r="DG10" t="s">
        <v>479</v>
      </c>
      <c r="DH10" t="s">
        <v>480</v>
      </c>
      <c r="DI10" t="s">
        <v>481</v>
      </c>
      <c r="DJ10" t="s">
        <v>482</v>
      </c>
      <c r="DK10" t="s">
        <v>483</v>
      </c>
      <c r="DL10" t="s">
        <v>484</v>
      </c>
      <c r="DM10" t="s">
        <v>485</v>
      </c>
      <c r="DN10" t="s">
        <v>486</v>
      </c>
      <c r="DO10" t="s">
        <v>487</v>
      </c>
      <c r="DP10" t="s">
        <v>488</v>
      </c>
      <c r="DQ10" t="s">
        <v>489</v>
      </c>
      <c r="DR10" t="s">
        <v>490</v>
      </c>
      <c r="DS10" t="s">
        <v>491</v>
      </c>
      <c r="DT10" t="s">
        <v>492</v>
      </c>
      <c r="DU10" t="s">
        <v>493</v>
      </c>
      <c r="DV10" t="s">
        <v>494</v>
      </c>
      <c r="DW10" t="s">
        <v>495</v>
      </c>
      <c r="DX10" t="s">
        <v>496</v>
      </c>
      <c r="DY10" t="s">
        <v>497</v>
      </c>
      <c r="DZ10" t="s">
        <v>498</v>
      </c>
      <c r="EA10" t="s">
        <v>499</v>
      </c>
      <c r="EB10" t="s">
        <v>500</v>
      </c>
      <c r="EC10" t="s">
        <v>501</v>
      </c>
      <c r="ED10" t="s">
        <v>502</v>
      </c>
      <c r="EE10" t="s">
        <v>503</v>
      </c>
      <c r="EF10" t="s">
        <v>504</v>
      </c>
      <c r="EG10" t="s">
        <v>505</v>
      </c>
      <c r="EH10" t="s">
        <v>506</v>
      </c>
      <c r="EI10" t="s">
        <v>507</v>
      </c>
      <c r="EJ10" t="s">
        <v>508</v>
      </c>
      <c r="EK10" t="s">
        <v>509</v>
      </c>
      <c r="EL10" t="s">
        <v>510</v>
      </c>
      <c r="EM10" t="s">
        <v>511</v>
      </c>
      <c r="EN10" t="s">
        <v>512</v>
      </c>
      <c r="EO10" t="s">
        <v>513</v>
      </c>
      <c r="EP10" t="s">
        <v>80</v>
      </c>
      <c r="EQ10" t="s">
        <v>613</v>
      </c>
      <c r="ER10" t="s">
        <v>514</v>
      </c>
      <c r="ES10" t="s">
        <v>515</v>
      </c>
      <c r="ET10" t="s">
        <v>516</v>
      </c>
      <c r="EU10" t="s">
        <v>517</v>
      </c>
      <c r="EV10" t="s">
        <v>518</v>
      </c>
      <c r="EW10" t="s">
        <v>519</v>
      </c>
      <c r="EX10" t="s">
        <v>520</v>
      </c>
      <c r="EY10" t="s">
        <v>521</v>
      </c>
      <c r="EZ10" t="s">
        <v>522</v>
      </c>
      <c r="FA10" t="s">
        <v>523</v>
      </c>
      <c r="FB10" t="s">
        <v>524</v>
      </c>
      <c r="FC10" t="s">
        <v>525</v>
      </c>
      <c r="FD10" t="s">
        <v>526</v>
      </c>
      <c r="FE10" t="s">
        <v>527</v>
      </c>
      <c r="FF10" t="s">
        <v>528</v>
      </c>
      <c r="FG10" t="s">
        <v>529</v>
      </c>
      <c r="FH10" t="s">
        <v>530</v>
      </c>
      <c r="FI10" t="s">
        <v>531</v>
      </c>
      <c r="FJ10" t="s">
        <v>532</v>
      </c>
      <c r="FK10" t="s">
        <v>614</v>
      </c>
      <c r="FL10" t="s">
        <v>533</v>
      </c>
      <c r="FM10" t="s">
        <v>534</v>
      </c>
      <c r="FN10" t="s">
        <v>535</v>
      </c>
      <c r="FO10" t="s">
        <v>615</v>
      </c>
      <c r="FP10" t="s">
        <v>536</v>
      </c>
      <c r="FQ10" t="s">
        <v>537</v>
      </c>
      <c r="FR10" t="s">
        <v>538</v>
      </c>
      <c r="FS10" t="s">
        <v>539</v>
      </c>
      <c r="FT10" t="s">
        <v>540</v>
      </c>
      <c r="FU10" t="s">
        <v>541</v>
      </c>
      <c r="FV10" t="s">
        <v>542</v>
      </c>
      <c r="FW10" t="s">
        <v>543</v>
      </c>
      <c r="FX10" t="s">
        <v>544</v>
      </c>
      <c r="FY10" t="s">
        <v>616</v>
      </c>
      <c r="FZ10" t="s">
        <v>545</v>
      </c>
      <c r="GA10" t="s">
        <v>546</v>
      </c>
      <c r="GB10" t="s">
        <v>547</v>
      </c>
      <c r="GC10" t="s">
        <v>548</v>
      </c>
      <c r="GD10" t="s">
        <v>549</v>
      </c>
      <c r="GE10" t="s">
        <v>550</v>
      </c>
      <c r="GF10" t="s">
        <v>551</v>
      </c>
      <c r="GG10" t="s">
        <v>552</v>
      </c>
      <c r="GH10" t="s">
        <v>553</v>
      </c>
      <c r="GI10" t="s">
        <v>554</v>
      </c>
      <c r="GJ10" t="s">
        <v>555</v>
      </c>
      <c r="GK10" t="s">
        <v>556</v>
      </c>
      <c r="GL10" t="s">
        <v>557</v>
      </c>
      <c r="GM10" t="s">
        <v>558</v>
      </c>
      <c r="GN10" t="s">
        <v>559</v>
      </c>
      <c r="GO10" t="s">
        <v>560</v>
      </c>
      <c r="GP10" t="s">
        <v>561</v>
      </c>
      <c r="GQ10" t="s">
        <v>562</v>
      </c>
      <c r="GR10" t="s">
        <v>563</v>
      </c>
      <c r="GS10" t="s">
        <v>564</v>
      </c>
      <c r="GT10" t="s">
        <v>565</v>
      </c>
      <c r="GU10" t="s">
        <v>566</v>
      </c>
      <c r="GV10" t="s">
        <v>567</v>
      </c>
      <c r="GW10" t="s">
        <v>568</v>
      </c>
      <c r="GX10" t="s">
        <v>569</v>
      </c>
      <c r="GY10" t="s">
        <v>570</v>
      </c>
      <c r="GZ10" t="s">
        <v>571</v>
      </c>
      <c r="HA10" t="s">
        <v>572</v>
      </c>
      <c r="HB10" t="s">
        <v>573</v>
      </c>
      <c r="HC10" t="s">
        <v>574</v>
      </c>
      <c r="HD10" t="s">
        <v>575</v>
      </c>
      <c r="HE10" t="s">
        <v>576</v>
      </c>
      <c r="HF10" t="s">
        <v>577</v>
      </c>
      <c r="HG10" t="s">
        <v>578</v>
      </c>
      <c r="HH10" t="s">
        <v>579</v>
      </c>
      <c r="HI10" t="s">
        <v>580</v>
      </c>
      <c r="HJ10" t="s">
        <v>581</v>
      </c>
      <c r="HK10" t="s">
        <v>582</v>
      </c>
      <c r="HL10" t="s">
        <v>583</v>
      </c>
      <c r="HM10" t="s">
        <v>584</v>
      </c>
      <c r="HN10" t="s">
        <v>585</v>
      </c>
      <c r="HO10" t="s">
        <v>586</v>
      </c>
      <c r="HP10" t="s">
        <v>587</v>
      </c>
      <c r="HQ10" t="s">
        <v>588</v>
      </c>
      <c r="HR10" t="s">
        <v>589</v>
      </c>
      <c r="HS10" t="s">
        <v>590</v>
      </c>
      <c r="HT10" t="s">
        <v>591</v>
      </c>
      <c r="HU10" t="s">
        <v>592</v>
      </c>
      <c r="HV10" t="s">
        <v>593</v>
      </c>
      <c r="HW10" t="s">
        <v>594</v>
      </c>
      <c r="HX10" t="s">
        <v>595</v>
      </c>
      <c r="HY10" t="s">
        <v>596</v>
      </c>
      <c r="HZ10" t="s">
        <v>597</v>
      </c>
      <c r="IA10" t="s">
        <v>598</v>
      </c>
      <c r="IB10" t="s">
        <v>599</v>
      </c>
      <c r="IC10" t="s">
        <v>600</v>
      </c>
      <c r="ID10" t="s">
        <v>601</v>
      </c>
      <c r="IE10" t="s">
        <v>602</v>
      </c>
      <c r="IF10" t="s">
        <v>603</v>
      </c>
      <c r="IG10" t="s">
        <v>604</v>
      </c>
      <c r="IH10" t="s">
        <v>605</v>
      </c>
      <c r="II10" t="s">
        <v>606</v>
      </c>
      <c r="IJ10" t="s">
        <v>617</v>
      </c>
      <c r="IK10" t="s">
        <v>607</v>
      </c>
      <c r="IL10" t="s">
        <v>608</v>
      </c>
      <c r="IM10" t="s">
        <v>609</v>
      </c>
      <c r="IN10" t="s">
        <v>610</v>
      </c>
      <c r="IO10" t="s">
        <v>611</v>
      </c>
      <c r="IP10"/>
      <c r="IQ10"/>
    </row>
    <row r="11" spans="1:251" hidden="1">
      <c r="A11" t="s">
        <v>134</v>
      </c>
      <c r="B11" t="s">
        <v>98</v>
      </c>
      <c r="C11" t="s">
        <v>99</v>
      </c>
      <c r="D11" t="s">
        <v>100</v>
      </c>
      <c r="E11" t="s">
        <v>101</v>
      </c>
      <c r="F11" t="s">
        <v>102</v>
      </c>
      <c r="G11" t="s">
        <v>103</v>
      </c>
      <c r="H11" t="s">
        <v>104</v>
      </c>
      <c r="I11" t="s">
        <v>105</v>
      </c>
      <c r="J11" t="s">
        <v>106</v>
      </c>
      <c r="K11" t="s">
        <v>107</v>
      </c>
      <c r="L11" t="s">
        <v>108</v>
      </c>
      <c r="M11" t="s">
        <v>109</v>
      </c>
      <c r="N11" t="s">
        <v>618</v>
      </c>
      <c r="O11" t="s">
        <v>453</v>
      </c>
      <c r="P11" t="s">
        <v>619</v>
      </c>
      <c r="Q11" t="s">
        <v>620</v>
      </c>
      <c r="R11" t="s">
        <v>621</v>
      </c>
      <c r="S11" t="s">
        <v>622</v>
      </c>
      <c r="T11" t="s">
        <v>623</v>
      </c>
      <c r="U11" t="s">
        <v>624</v>
      </c>
      <c r="V11" t="s">
        <v>625</v>
      </c>
      <c r="W11" t="s">
        <v>626</v>
      </c>
      <c r="X11" t="s">
        <v>627</v>
      </c>
      <c r="Y11" t="s">
        <v>628</v>
      </c>
      <c r="Z11" t="s">
        <v>629</v>
      </c>
      <c r="AA11" t="s">
        <v>630</v>
      </c>
      <c r="AB11" t="s">
        <v>631</v>
      </c>
      <c r="AC11" t="s">
        <v>632</v>
      </c>
      <c r="AD11" t="s">
        <v>633</v>
      </c>
      <c r="AE11" t="s">
        <v>634</v>
      </c>
      <c r="AF11" t="s">
        <v>635</v>
      </c>
      <c r="AG11" t="s">
        <v>636</v>
      </c>
      <c r="AH11" t="s">
        <v>637</v>
      </c>
      <c r="AI11" t="s">
        <v>638</v>
      </c>
      <c r="AJ11" t="s">
        <v>639</v>
      </c>
      <c r="AK11" t="s">
        <v>640</v>
      </c>
      <c r="AL11" t="s">
        <v>641</v>
      </c>
      <c r="AM11" t="s">
        <v>642</v>
      </c>
      <c r="AN11" t="s">
        <v>643</v>
      </c>
      <c r="AO11" t="s">
        <v>644</v>
      </c>
      <c r="AP11" t="s">
        <v>645</v>
      </c>
      <c r="AQ11" t="s">
        <v>646</v>
      </c>
      <c r="AR11" t="s">
        <v>647</v>
      </c>
      <c r="AS11" t="s">
        <v>648</v>
      </c>
      <c r="AT11" t="s">
        <v>649</v>
      </c>
      <c r="AU11" t="s">
        <v>650</v>
      </c>
      <c r="AV11" t="s">
        <v>651</v>
      </c>
      <c r="AW11" t="s">
        <v>652</v>
      </c>
      <c r="AX11" t="s">
        <v>653</v>
      </c>
      <c r="AY11" t="s">
        <v>654</v>
      </c>
      <c r="AZ11" t="s">
        <v>655</v>
      </c>
      <c r="BA11" t="s">
        <v>656</v>
      </c>
      <c r="BB11" t="s">
        <v>657</v>
      </c>
      <c r="BC11" t="s">
        <v>658</v>
      </c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</row>
    <row r="12" spans="1:251" hidden="1">
      <c r="A12" t="s">
        <v>78</v>
      </c>
      <c r="B12" t="s">
        <v>110</v>
      </c>
      <c r="C12" t="s">
        <v>111</v>
      </c>
      <c r="D12" t="s">
        <v>112</v>
      </c>
      <c r="E12" t="s">
        <v>113</v>
      </c>
      <c r="F12" t="s">
        <v>114</v>
      </c>
      <c r="G12" t="s">
        <v>115</v>
      </c>
      <c r="H12" t="s">
        <v>116</v>
      </c>
      <c r="I12" t="s">
        <v>117</v>
      </c>
      <c r="J12" t="s">
        <v>118</v>
      </c>
      <c r="K12" t="s">
        <v>119</v>
      </c>
      <c r="L12" t="s">
        <v>120</v>
      </c>
      <c r="M12" t="s">
        <v>121</v>
      </c>
      <c r="N12" t="s">
        <v>659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</row>
    <row r="13" spans="1:251" hidden="1">
      <c r="A13" t="s">
        <v>80</v>
      </c>
      <c r="B13" t="s">
        <v>122</v>
      </c>
      <c r="C13" t="s">
        <v>123</v>
      </c>
      <c r="D13" t="s">
        <v>124</v>
      </c>
      <c r="E13" t="s">
        <v>125</v>
      </c>
      <c r="F13" t="s">
        <v>126</v>
      </c>
      <c r="G13" t="s">
        <v>127</v>
      </c>
      <c r="H13" t="s">
        <v>128</v>
      </c>
      <c r="I13" t="s">
        <v>129</v>
      </c>
      <c r="J13" t="s">
        <v>130</v>
      </c>
      <c r="K13" t="s">
        <v>131</v>
      </c>
      <c r="L13" t="s">
        <v>132</v>
      </c>
      <c r="M13" t="s">
        <v>133</v>
      </c>
      <c r="N13" t="s">
        <v>660</v>
      </c>
      <c r="O13" t="s">
        <v>661</v>
      </c>
      <c r="P13" t="s">
        <v>662</v>
      </c>
      <c r="Q13" t="s">
        <v>663</v>
      </c>
      <c r="R13" t="s">
        <v>664</v>
      </c>
      <c r="S13" t="s">
        <v>665</v>
      </c>
      <c r="T13" t="s">
        <v>666</v>
      </c>
      <c r="U13" t="s">
        <v>667</v>
      </c>
      <c r="V13" t="s">
        <v>668</v>
      </c>
      <c r="W13" t="s">
        <v>669</v>
      </c>
      <c r="X13" t="s">
        <v>670</v>
      </c>
      <c r="Y13" t="s">
        <v>671</v>
      </c>
      <c r="Z13" t="s">
        <v>672</v>
      </c>
      <c r="AA13" t="s">
        <v>673</v>
      </c>
      <c r="AB13" t="s">
        <v>674</v>
      </c>
      <c r="AC13" t="s">
        <v>675</v>
      </c>
      <c r="AD13" t="s">
        <v>676</v>
      </c>
      <c r="AE13" t="s">
        <v>677</v>
      </c>
      <c r="AF13" t="s">
        <v>678</v>
      </c>
      <c r="AG13" t="s">
        <v>679</v>
      </c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</row>
    <row r="14" spans="1:251" hidden="1">
      <c r="A14" t="s">
        <v>95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</row>
    <row r="15" spans="1:251" hidden="1">
      <c r="A15" t="s">
        <v>317</v>
      </c>
      <c r="B15" t="s">
        <v>315</v>
      </c>
      <c r="C15" t="s">
        <v>316</v>
      </c>
      <c r="D15" t="s">
        <v>64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</row>
    <row r="16" spans="1:251" hidden="1">
      <c r="A16" t="s">
        <v>328</v>
      </c>
      <c r="B16" t="s">
        <v>60</v>
      </c>
      <c r="C16" t="s">
        <v>61</v>
      </c>
      <c r="D16" t="s">
        <v>326</v>
      </c>
      <c r="E16" t="s">
        <v>327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</row>
    <row r="17" spans="1:251" hidden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</row>
    <row r="18" spans="1:251" hidden="1"/>
    <row r="19" spans="1:251" hidden="1"/>
    <row r="20" spans="1:251" hidden="1"/>
    <row r="21" spans="1:251" hidden="1"/>
    <row r="22" spans="1:251" hidden="1"/>
    <row r="23" spans="1:251" hidden="1"/>
    <row r="24" spans="1:251" hidden="1"/>
    <row r="25" spans="1:251" hidden="1"/>
    <row r="26" spans="1:251" hidden="1"/>
    <row r="27" spans="1:251" hidden="1"/>
    <row r="28" spans="1:251" hidden="1"/>
    <row r="29" spans="1:251" hidden="1"/>
    <row r="30" spans="1:251" hidden="1"/>
    <row r="31" spans="1:251" hidden="1"/>
    <row r="32" spans="1:251" hidden="1"/>
    <row r="33" s="1" customFormat="1" hidden="1"/>
    <row r="34" s="1" customFormat="1" hidden="1"/>
    <row r="35" s="1" customFormat="1" hidden="1"/>
    <row r="36" s="1" customFormat="1" hidden="1"/>
    <row r="37" s="1" customFormat="1" hidden="1"/>
    <row r="38" s="1" customFormat="1" hidden="1"/>
    <row r="39" s="1" customFormat="1" hidden="1"/>
    <row r="40" s="1" customFormat="1" hidden="1"/>
    <row r="41" s="1" customFormat="1" hidden="1"/>
    <row r="42" s="1" customFormat="1" hidden="1"/>
    <row r="43" s="1" customFormat="1" hidden="1"/>
    <row r="44" s="1" customFormat="1" hidden="1"/>
    <row r="45" s="1" customFormat="1" hidden="1"/>
    <row r="46" s="1" customFormat="1" hidden="1"/>
    <row r="47" s="1" customFormat="1" hidden="1"/>
    <row r="48" s="1" customFormat="1" hidden="1"/>
    <row r="49" s="1" customFormat="1" hidden="1"/>
    <row r="50" s="1" customFormat="1" hidden="1"/>
    <row r="51" s="1" customFormat="1" hidden="1"/>
    <row r="52" s="1" customFormat="1" hidden="1"/>
    <row r="53" s="1" customFormat="1" hidden="1"/>
    <row r="54" s="1" customFormat="1" hidden="1"/>
    <row r="55" s="1" customFormat="1" hidden="1"/>
    <row r="56" s="1" customFormat="1" hidden="1"/>
    <row r="57" s="1" customFormat="1" hidden="1"/>
    <row r="58" s="1" customFormat="1" hidden="1"/>
    <row r="59" s="1" customFormat="1" hidden="1"/>
    <row r="60" s="1" customFormat="1" hidden="1"/>
    <row r="61" s="1" customFormat="1" hidden="1"/>
    <row r="62" s="1" customFormat="1" hidden="1"/>
    <row r="63" s="1" customFormat="1" hidden="1"/>
    <row r="64" s="1" customFormat="1" hidden="1"/>
    <row r="65" s="1" customFormat="1" hidden="1"/>
    <row r="66" s="1" customFormat="1" hidden="1"/>
    <row r="67" s="1" customFormat="1" hidden="1"/>
    <row r="68" s="1" customFormat="1" hidden="1"/>
    <row r="69" s="1" customFormat="1" hidden="1"/>
    <row r="70" s="1" customFormat="1" hidden="1"/>
    <row r="71" s="1" customFormat="1" hidden="1"/>
    <row r="72" s="1" customFormat="1" hidden="1"/>
    <row r="73" s="1" customFormat="1" hidden="1"/>
    <row r="74" s="1" customFormat="1" hidden="1"/>
    <row r="75" s="1" customFormat="1" hidden="1"/>
    <row r="76" s="1" customFormat="1" hidden="1"/>
    <row r="77" s="1" customFormat="1" hidden="1"/>
    <row r="78" s="1" customFormat="1" hidden="1"/>
    <row r="79" s="1" customFormat="1" hidden="1"/>
    <row r="80" s="1" customFormat="1" hidden="1"/>
    <row r="81" s="1" customFormat="1" hidden="1"/>
    <row r="82" s="1" customFormat="1" hidden="1"/>
    <row r="83" s="1" customFormat="1" hidden="1"/>
    <row r="84" s="1" customFormat="1" hidden="1"/>
    <row r="85" s="1" customFormat="1" hidden="1"/>
    <row r="86" s="1" customFormat="1" hidden="1"/>
    <row r="87" s="1" customFormat="1" hidden="1"/>
    <row r="88" s="1" customFormat="1" hidden="1"/>
    <row r="89" s="1" customFormat="1" hidden="1"/>
    <row r="90" s="1" customFormat="1" hidden="1"/>
    <row r="91" s="1" customFormat="1" hidden="1"/>
    <row r="92" s="1" customFormat="1" hidden="1"/>
    <row r="93" hidden="1"/>
    <row r="94" hidden="1"/>
    <row r="95" hidden="1"/>
    <row r="96" hidden="1"/>
    <row r="97" spans="1:11" hidden="1"/>
    <row r="98" spans="1:11" hidden="1">
      <c r="B98" s="6"/>
    </row>
    <row r="99" spans="1:11" hidden="1"/>
    <row r="100" spans="1:11">
      <c r="A100" s="1" t="s">
        <v>302</v>
      </c>
      <c r="B100" s="1" t="s">
        <v>303</v>
      </c>
      <c r="C100" s="1" t="s">
        <v>304</v>
      </c>
      <c r="D100" s="1" t="s">
        <v>305</v>
      </c>
      <c r="E100" s="1" t="s">
        <v>306</v>
      </c>
      <c r="F100" s="1" t="s">
        <v>307</v>
      </c>
      <c r="G100" s="1" t="s">
        <v>308</v>
      </c>
      <c r="H100" s="1" t="s">
        <v>309</v>
      </c>
      <c r="I100" s="1" t="s">
        <v>310</v>
      </c>
      <c r="J100" s="1" t="s">
        <v>311</v>
      </c>
      <c r="K100" s="1" t="s">
        <v>312</v>
      </c>
    </row>
    <row r="101" spans="1:11">
      <c r="A101" s="1" t="s">
        <v>292</v>
      </c>
      <c r="B101" s="1">
        <v>2015</v>
      </c>
      <c r="C101" s="1">
        <v>2016</v>
      </c>
      <c r="D101" s="1">
        <v>2017</v>
      </c>
      <c r="E101" s="1">
        <v>2018</v>
      </c>
      <c r="F101" s="1">
        <v>2019</v>
      </c>
      <c r="G101" s="1">
        <v>2020</v>
      </c>
      <c r="H101" s="1">
        <v>2021</v>
      </c>
      <c r="I101" s="1">
        <v>2022</v>
      </c>
      <c r="J101" s="1">
        <v>2023</v>
      </c>
      <c r="K101" s="1">
        <v>2024</v>
      </c>
    </row>
    <row r="102" spans="1:11">
      <c r="A102" s="1" t="s">
        <v>159</v>
      </c>
      <c r="B102" s="1">
        <v>67.900000000000006</v>
      </c>
      <c r="C102" s="1">
        <v>66.5</v>
      </c>
      <c r="D102" s="1">
        <v>69.319999999999993</v>
      </c>
      <c r="E102" s="1">
        <v>74.575999999999993</v>
      </c>
      <c r="F102" s="1">
        <v>77.625</v>
      </c>
      <c r="G102" s="1">
        <v>77.09</v>
      </c>
      <c r="H102" s="1">
        <v>103.4</v>
      </c>
      <c r="I102" s="1">
        <v>89.11</v>
      </c>
      <c r="J102" s="1">
        <v>70.540000000000006</v>
      </c>
      <c r="K102" s="1">
        <v>70.349999999999994</v>
      </c>
    </row>
    <row r="103" spans="1:11">
      <c r="A103" s="1" t="s">
        <v>160</v>
      </c>
      <c r="B103" s="1">
        <v>125.54</v>
      </c>
      <c r="C103" s="1">
        <v>128.25</v>
      </c>
      <c r="D103" s="1">
        <v>110.6</v>
      </c>
      <c r="E103" s="1">
        <v>107.05</v>
      </c>
      <c r="F103" s="1">
        <v>108.21</v>
      </c>
      <c r="G103" s="1">
        <v>100.35</v>
      </c>
      <c r="H103" s="1">
        <v>105.95</v>
      </c>
      <c r="I103" s="1">
        <v>106.5</v>
      </c>
      <c r="J103" s="1">
        <v>93.23</v>
      </c>
      <c r="K103" s="1">
        <v>93.85</v>
      </c>
    </row>
    <row r="104" spans="1:11">
      <c r="A104" s="1" t="s">
        <v>161</v>
      </c>
      <c r="B104" s="1">
        <v>106.878</v>
      </c>
      <c r="C104" s="1">
        <v>110.018</v>
      </c>
      <c r="D104" s="1">
        <v>114.65900000000001</v>
      </c>
      <c r="E104" s="1">
        <v>117.898</v>
      </c>
      <c r="F104" s="1">
        <v>118.78</v>
      </c>
      <c r="G104" s="1">
        <v>132.21199999999999</v>
      </c>
      <c r="H104" s="1">
        <v>138.28399999999999</v>
      </c>
      <c r="I104" s="1">
        <v>136.46700000000001</v>
      </c>
      <c r="J104" s="1">
        <v>134.05099999999999</v>
      </c>
      <c r="K104" s="1">
        <v>135.10300000000001</v>
      </c>
    </row>
    <row r="105" spans="1:11">
      <c r="A105" s="1" t="s">
        <v>162</v>
      </c>
      <c r="B105" s="1">
        <v>145</v>
      </c>
      <c r="C105" s="1">
        <v>170</v>
      </c>
      <c r="D105" s="1">
        <v>170</v>
      </c>
      <c r="E105" s="1">
        <v>310</v>
      </c>
      <c r="F105" s="1">
        <v>475</v>
      </c>
      <c r="G105" s="1">
        <v>649.6</v>
      </c>
      <c r="H105" s="1">
        <v>562.44000000000005</v>
      </c>
      <c r="I105" s="1">
        <v>503.65</v>
      </c>
      <c r="J105" s="1">
        <v>842.5</v>
      </c>
      <c r="K105" s="1">
        <v>912</v>
      </c>
    </row>
    <row r="106" spans="1:11">
      <c r="A106" s="1" t="s">
        <v>163</v>
      </c>
      <c r="B106" s="1">
        <v>2.7</v>
      </c>
      <c r="C106" s="1">
        <v>2.7</v>
      </c>
      <c r="D106" s="1">
        <v>2.7</v>
      </c>
      <c r="E106" s="1">
        <v>2.7</v>
      </c>
      <c r="F106" s="1">
        <v>2.7</v>
      </c>
      <c r="G106" s="1">
        <v>2.7</v>
      </c>
      <c r="H106" s="1">
        <v>2.7</v>
      </c>
      <c r="I106" s="1">
        <v>2.7</v>
      </c>
      <c r="J106" s="1">
        <v>2.7</v>
      </c>
      <c r="K106" s="1">
        <v>2.7</v>
      </c>
    </row>
    <row r="107" spans="1:11">
      <c r="A107" s="1" t="s">
        <v>164</v>
      </c>
      <c r="B107" s="1">
        <v>12.946</v>
      </c>
      <c r="C107" s="1">
        <v>15.903</v>
      </c>
      <c r="D107" s="1">
        <v>19.16</v>
      </c>
      <c r="E107" s="1">
        <v>37.642000000000003</v>
      </c>
      <c r="F107" s="1">
        <v>59.87</v>
      </c>
      <c r="G107" s="1">
        <v>89.25</v>
      </c>
      <c r="H107" s="1">
        <v>107.75</v>
      </c>
      <c r="I107" s="1">
        <v>183</v>
      </c>
      <c r="J107" s="1">
        <v>827.75</v>
      </c>
      <c r="K107" s="1">
        <v>1052.5</v>
      </c>
    </row>
    <row r="108" spans="1:11">
      <c r="A108" s="1" t="s">
        <v>165</v>
      </c>
      <c r="B108" s="1">
        <v>484</v>
      </c>
      <c r="C108" s="1">
        <v>480</v>
      </c>
      <c r="D108" s="1">
        <v>485</v>
      </c>
      <c r="E108" s="1">
        <v>485</v>
      </c>
      <c r="F108" s="1">
        <v>475</v>
      </c>
      <c r="G108" s="1">
        <v>515</v>
      </c>
      <c r="H108" s="1">
        <v>485</v>
      </c>
      <c r="I108" s="1">
        <v>400</v>
      </c>
      <c r="J108" s="1">
        <v>400</v>
      </c>
      <c r="K108" s="1">
        <v>390</v>
      </c>
    </row>
    <row r="109" spans="1:11">
      <c r="A109" s="1" t="s">
        <v>166</v>
      </c>
      <c r="B109" s="1">
        <v>1.3680000000000001</v>
      </c>
      <c r="C109" s="1">
        <v>1.385</v>
      </c>
      <c r="D109" s="1">
        <v>1.2789999999999999</v>
      </c>
      <c r="E109" s="1">
        <v>1.4159999999999999</v>
      </c>
      <c r="F109" s="1">
        <v>1.425</v>
      </c>
      <c r="G109" s="1">
        <v>1.294</v>
      </c>
      <c r="H109" s="1">
        <v>1.375</v>
      </c>
      <c r="I109" s="1">
        <v>1.4710000000000001</v>
      </c>
      <c r="J109" s="1">
        <v>1.472</v>
      </c>
      <c r="K109" s="1">
        <v>1.6120000000000001</v>
      </c>
    </row>
    <row r="110" spans="1:11">
      <c r="A110" s="1" t="s">
        <v>144</v>
      </c>
      <c r="B110" s="1">
        <v>1.62</v>
      </c>
      <c r="C110" s="1">
        <v>1.84</v>
      </c>
      <c r="D110" s="1">
        <v>1.71</v>
      </c>
      <c r="E110" s="1">
        <v>1.7</v>
      </c>
      <c r="F110" s="1">
        <v>1.7</v>
      </c>
      <c r="G110" s="1">
        <v>1.7</v>
      </c>
      <c r="H110" s="1">
        <v>1.7</v>
      </c>
      <c r="I110" s="1">
        <v>1.7</v>
      </c>
      <c r="J110" s="1">
        <v>1.7</v>
      </c>
      <c r="K110" s="1">
        <v>1.7</v>
      </c>
    </row>
    <row r="111" spans="1:11">
      <c r="A111" s="1" t="s">
        <v>167</v>
      </c>
      <c r="B111" s="1">
        <v>0.377</v>
      </c>
      <c r="C111" s="1">
        <v>0.377</v>
      </c>
      <c r="D111" s="1">
        <v>0.377</v>
      </c>
      <c r="E111" s="1">
        <v>0.377</v>
      </c>
      <c r="F111" s="1">
        <v>0.377</v>
      </c>
      <c r="G111" s="1">
        <v>0.377</v>
      </c>
      <c r="H111" s="1">
        <v>0.377</v>
      </c>
      <c r="I111" s="1">
        <v>0.377</v>
      </c>
      <c r="J111" s="1">
        <v>0.377</v>
      </c>
      <c r="K111" s="1">
        <v>0.377</v>
      </c>
    </row>
    <row r="112" spans="1:11">
      <c r="A112" s="1" t="s">
        <v>168</v>
      </c>
      <c r="B112" s="1">
        <v>79</v>
      </c>
      <c r="C112" s="1">
        <v>79</v>
      </c>
      <c r="D112" s="1">
        <v>82</v>
      </c>
      <c r="E112" s="1">
        <v>84</v>
      </c>
      <c r="F112" s="1">
        <v>85</v>
      </c>
      <c r="G112" s="1">
        <v>85</v>
      </c>
      <c r="H112" s="1">
        <v>86</v>
      </c>
      <c r="I112" s="1">
        <v>105</v>
      </c>
      <c r="J112" s="1">
        <v>113</v>
      </c>
      <c r="K112" s="1">
        <v>119</v>
      </c>
    </row>
    <row r="113" spans="1:11">
      <c r="A113" s="1" t="s">
        <v>169</v>
      </c>
      <c r="B113" s="1">
        <v>2.02</v>
      </c>
      <c r="C113" s="1">
        <v>2.02</v>
      </c>
      <c r="D113" s="1">
        <v>2.02</v>
      </c>
      <c r="E113" s="1">
        <v>2.02</v>
      </c>
      <c r="F113" s="1">
        <v>2.02</v>
      </c>
      <c r="G113" s="1">
        <v>2.02</v>
      </c>
      <c r="H113" s="1">
        <v>2.02</v>
      </c>
      <c r="I113" s="1">
        <v>2.02</v>
      </c>
      <c r="J113" s="1">
        <v>2.02</v>
      </c>
      <c r="K113" s="1">
        <v>2.02</v>
      </c>
    </row>
    <row r="114" spans="1:11">
      <c r="A114" s="1" t="s">
        <v>170</v>
      </c>
      <c r="B114" s="1">
        <v>2</v>
      </c>
      <c r="C114" s="1">
        <v>2</v>
      </c>
      <c r="D114" s="1">
        <v>2</v>
      </c>
      <c r="E114" s="1">
        <v>2</v>
      </c>
      <c r="F114" s="1">
        <v>2</v>
      </c>
      <c r="G114" s="1">
        <v>2</v>
      </c>
      <c r="H114" s="1">
        <v>2</v>
      </c>
      <c r="I114" s="1">
        <v>2</v>
      </c>
      <c r="J114" s="1">
        <v>2</v>
      </c>
      <c r="K114" s="1">
        <v>2</v>
      </c>
    </row>
    <row r="115" spans="1:11">
      <c r="A115" s="1" t="s">
        <v>171</v>
      </c>
      <c r="B115" s="1">
        <v>602.79</v>
      </c>
      <c r="C115" s="1">
        <v>625.14</v>
      </c>
      <c r="D115" s="1">
        <v>562.33000000000004</v>
      </c>
      <c r="E115" s="1">
        <v>568.65</v>
      </c>
      <c r="F115" s="1">
        <v>582</v>
      </c>
      <c r="G115" s="1">
        <v>529</v>
      </c>
      <c r="H115" s="1">
        <v>581.84</v>
      </c>
      <c r="I115" s="1">
        <v>614.84</v>
      </c>
      <c r="J115" s="1">
        <v>589</v>
      </c>
      <c r="K115" s="1">
        <v>626</v>
      </c>
    </row>
    <row r="116" spans="1:11">
      <c r="A116" s="1" t="s">
        <v>172</v>
      </c>
      <c r="B116" s="1">
        <v>6.86</v>
      </c>
      <c r="C116" s="1">
        <v>6.87</v>
      </c>
      <c r="D116" s="1">
        <v>6.86</v>
      </c>
      <c r="E116" s="1">
        <v>6.85</v>
      </c>
      <c r="F116" s="1">
        <v>6.83</v>
      </c>
      <c r="G116" s="1">
        <v>6.81</v>
      </c>
      <c r="H116" s="1">
        <v>6.82</v>
      </c>
      <c r="I116" s="1">
        <v>6.86</v>
      </c>
      <c r="J116" s="1">
        <v>6.86</v>
      </c>
      <c r="K116" s="1">
        <v>6.86</v>
      </c>
    </row>
    <row r="117" spans="1:11">
      <c r="A117" s="1" t="s">
        <v>145</v>
      </c>
      <c r="B117" s="1">
        <v>1.7969999999999999</v>
      </c>
      <c r="C117" s="1">
        <v>1.8560000000000001</v>
      </c>
      <c r="D117" s="1">
        <v>1.63</v>
      </c>
      <c r="E117" s="1">
        <v>1.706</v>
      </c>
      <c r="F117" s="1">
        <v>1.7410000000000001</v>
      </c>
      <c r="G117" s="1">
        <v>1.5940000000000001</v>
      </c>
      <c r="H117" s="1">
        <v>1.724</v>
      </c>
      <c r="I117" s="1">
        <v>1.83</v>
      </c>
      <c r="J117" s="1">
        <v>1.7689999999999999</v>
      </c>
      <c r="K117" s="1">
        <v>1.88</v>
      </c>
    </row>
    <row r="118" spans="1:11">
      <c r="A118" s="1" t="s">
        <v>173</v>
      </c>
      <c r="B118" s="1">
        <v>11.236000000000001</v>
      </c>
      <c r="C118" s="1">
        <v>10.672000000000001</v>
      </c>
      <c r="D118" s="1">
        <v>9.8040000000000003</v>
      </c>
      <c r="E118" s="1">
        <v>10.661</v>
      </c>
      <c r="F118" s="1">
        <v>10.548999999999999</v>
      </c>
      <c r="G118" s="1">
        <v>10.798999999999999</v>
      </c>
      <c r="H118" s="1">
        <v>11.71</v>
      </c>
      <c r="I118" s="1">
        <v>12.739000000000001</v>
      </c>
      <c r="J118" s="1">
        <v>13.387</v>
      </c>
      <c r="K118" s="1">
        <v>13.967000000000001</v>
      </c>
    </row>
    <row r="119" spans="1:11">
      <c r="A119" s="1" t="s">
        <v>174</v>
      </c>
      <c r="B119" s="1">
        <v>3.9590000000000001</v>
      </c>
      <c r="C119" s="1">
        <v>3.2530000000000001</v>
      </c>
      <c r="D119" s="1">
        <v>3.3119999999999998</v>
      </c>
      <c r="E119" s="1">
        <v>3.88</v>
      </c>
      <c r="F119" s="1">
        <v>4.4749999999999996</v>
      </c>
      <c r="G119" s="1">
        <v>5.194</v>
      </c>
      <c r="H119" s="1">
        <v>5.6680000000000001</v>
      </c>
      <c r="I119" s="1">
        <v>5.2859999999999996</v>
      </c>
      <c r="J119" s="1">
        <v>4.8520000000000003</v>
      </c>
      <c r="K119" s="1">
        <v>6.1840000000000002</v>
      </c>
    </row>
    <row r="120" spans="1:11">
      <c r="A120" s="1" t="s">
        <v>175</v>
      </c>
      <c r="B120" s="1">
        <v>1.4159999999999999</v>
      </c>
      <c r="C120" s="1">
        <v>1.4450000000000001</v>
      </c>
      <c r="D120" s="1">
        <v>1.3420000000000001</v>
      </c>
      <c r="E120" s="1">
        <v>1.361</v>
      </c>
      <c r="F120" s="1">
        <v>1.345</v>
      </c>
      <c r="G120" s="1">
        <v>1.3220000000000001</v>
      </c>
      <c r="H120" s="1">
        <v>1.3520000000000001</v>
      </c>
      <c r="I120" s="1">
        <v>1.34</v>
      </c>
      <c r="J120" s="1">
        <v>1.32</v>
      </c>
      <c r="K120" s="1">
        <v>1.363</v>
      </c>
    </row>
    <row r="121" spans="1:11">
      <c r="A121" s="1" t="s">
        <v>146</v>
      </c>
      <c r="B121" s="1">
        <v>1.7969999999999999</v>
      </c>
      <c r="C121" s="1">
        <v>1.8560000000000001</v>
      </c>
      <c r="D121" s="1">
        <v>1.631</v>
      </c>
      <c r="E121" s="1">
        <v>1.7070000000000001</v>
      </c>
      <c r="F121" s="1">
        <v>1.7410000000000001</v>
      </c>
      <c r="G121" s="1">
        <v>1.5940000000000001</v>
      </c>
      <c r="H121" s="1">
        <v>1.724</v>
      </c>
      <c r="I121" s="1">
        <v>1.83</v>
      </c>
      <c r="J121" s="1">
        <v>1.7689999999999999</v>
      </c>
      <c r="K121" s="1">
        <v>1.88</v>
      </c>
    </row>
    <row r="122" spans="1:11">
      <c r="A122" s="1" t="s">
        <v>176</v>
      </c>
      <c r="B122" s="1">
        <v>602.79</v>
      </c>
      <c r="C122" s="1">
        <v>625.14</v>
      </c>
      <c r="D122" s="1">
        <v>562.33000000000004</v>
      </c>
      <c r="E122" s="1">
        <v>568.65</v>
      </c>
      <c r="F122" s="1">
        <v>582</v>
      </c>
      <c r="G122" s="1">
        <v>529</v>
      </c>
      <c r="H122" s="1">
        <v>581.84</v>
      </c>
      <c r="I122" s="1">
        <v>614.84</v>
      </c>
      <c r="J122" s="1">
        <v>589</v>
      </c>
      <c r="K122" s="1">
        <v>626</v>
      </c>
    </row>
    <row r="123" spans="1:11">
      <c r="A123" s="1" t="s">
        <v>177</v>
      </c>
      <c r="B123" s="1">
        <v>1600</v>
      </c>
      <c r="C123" s="1">
        <v>1650</v>
      </c>
      <c r="D123" s="1">
        <v>1720</v>
      </c>
      <c r="E123" s="1">
        <v>1790</v>
      </c>
      <c r="F123" s="1">
        <v>1850</v>
      </c>
      <c r="G123" s="1">
        <v>1930.61</v>
      </c>
      <c r="H123" s="1">
        <v>1989.1</v>
      </c>
      <c r="I123" s="1">
        <v>2045.3</v>
      </c>
      <c r="J123" s="1">
        <v>2850</v>
      </c>
      <c r="K123" s="1">
        <v>2900</v>
      </c>
    </row>
    <row r="124" spans="1:11">
      <c r="A124" s="1" t="s">
        <v>147</v>
      </c>
      <c r="B124" s="1">
        <v>4103</v>
      </c>
      <c r="C124" s="1">
        <v>4103</v>
      </c>
      <c r="D124" s="1">
        <v>4103</v>
      </c>
      <c r="E124" s="1">
        <v>4103</v>
      </c>
      <c r="F124" s="1">
        <v>4051</v>
      </c>
      <c r="G124" s="1">
        <v>4051</v>
      </c>
      <c r="H124" s="1">
        <v>4051</v>
      </c>
      <c r="I124" s="1">
        <v>4051</v>
      </c>
      <c r="J124" s="1">
        <v>4051</v>
      </c>
      <c r="K124" s="1">
        <v>4015</v>
      </c>
    </row>
    <row r="125" spans="1:11">
      <c r="A125" s="1" t="s">
        <v>178</v>
      </c>
      <c r="B125" s="1">
        <v>602.67999999999995</v>
      </c>
      <c r="C125" s="1">
        <v>621.73</v>
      </c>
      <c r="D125" s="1">
        <v>567.79</v>
      </c>
      <c r="E125" s="1">
        <v>603.87</v>
      </c>
      <c r="F125" s="1">
        <v>578.12</v>
      </c>
      <c r="G125" s="1">
        <v>529.26</v>
      </c>
      <c r="H125" s="1">
        <v>578.24</v>
      </c>
      <c r="I125" s="1">
        <v>613.79</v>
      </c>
      <c r="J125" s="1">
        <v>593.41</v>
      </c>
      <c r="K125" s="1">
        <v>630.54999999999995</v>
      </c>
    </row>
    <row r="126" spans="1:11">
      <c r="A126" s="1" t="s">
        <v>179</v>
      </c>
      <c r="B126" s="1">
        <v>1.3859999999999999</v>
      </c>
      <c r="C126" s="1">
        <v>1.3460000000000001</v>
      </c>
      <c r="D126" s="1">
        <v>1.2549999999999999</v>
      </c>
      <c r="E126" s="1">
        <v>1.3620000000000001</v>
      </c>
      <c r="F126" s="1">
        <v>1.3</v>
      </c>
      <c r="G126" s="1">
        <v>1.2749999999999999</v>
      </c>
      <c r="H126" s="1">
        <v>1.2769999999999999</v>
      </c>
      <c r="I126" s="1">
        <v>1.3540000000000001</v>
      </c>
      <c r="J126" s="1">
        <v>1.3260000000000001</v>
      </c>
      <c r="K126" s="1">
        <v>1.4379999999999999</v>
      </c>
    </row>
    <row r="127" spans="1:11">
      <c r="A127" s="1" t="s">
        <v>180</v>
      </c>
      <c r="B127" s="1">
        <v>101.22199999999999</v>
      </c>
      <c r="C127" s="1">
        <v>104.72799999999999</v>
      </c>
      <c r="D127" s="1">
        <v>92.025999999999996</v>
      </c>
      <c r="E127" s="1">
        <v>94.88</v>
      </c>
      <c r="F127" s="1">
        <v>99.290999999999997</v>
      </c>
      <c r="G127" s="1">
        <v>89.83</v>
      </c>
      <c r="H127" s="1">
        <v>97.22</v>
      </c>
      <c r="I127" s="1">
        <v>103.16</v>
      </c>
      <c r="J127" s="1">
        <v>99.75</v>
      </c>
      <c r="K127" s="1">
        <v>105.99</v>
      </c>
    </row>
    <row r="128" spans="1:11">
      <c r="A128" s="1" t="s">
        <v>181</v>
      </c>
      <c r="B128" s="1">
        <v>1</v>
      </c>
      <c r="C128" s="1">
        <v>0.82</v>
      </c>
      <c r="D128" s="1">
        <v>0.82</v>
      </c>
      <c r="E128" s="1">
        <v>0.82</v>
      </c>
      <c r="F128" s="1">
        <v>0.82</v>
      </c>
      <c r="G128" s="1">
        <v>0.82</v>
      </c>
      <c r="H128" s="1">
        <v>0.82</v>
      </c>
      <c r="I128" s="1">
        <v>0.82</v>
      </c>
      <c r="J128" s="1">
        <v>0.82</v>
      </c>
      <c r="K128" s="1">
        <v>0.82</v>
      </c>
    </row>
    <row r="129" spans="1:11">
      <c r="A129" s="1" t="s">
        <v>182</v>
      </c>
      <c r="B129" s="1">
        <v>602.67999999999995</v>
      </c>
      <c r="C129" s="1">
        <v>621.73</v>
      </c>
      <c r="D129" s="1">
        <v>567.79</v>
      </c>
      <c r="E129" s="1">
        <v>603.87</v>
      </c>
      <c r="F129" s="1">
        <v>578.12</v>
      </c>
      <c r="G129" s="1">
        <v>529.26</v>
      </c>
      <c r="H129" s="1">
        <v>578.24</v>
      </c>
      <c r="I129" s="1">
        <v>613.79</v>
      </c>
      <c r="J129" s="1">
        <v>593.41</v>
      </c>
      <c r="K129" s="1">
        <v>630.54999999999995</v>
      </c>
    </row>
    <row r="130" spans="1:11">
      <c r="A130" s="1" t="s">
        <v>183</v>
      </c>
      <c r="B130" s="1">
        <v>602.67999999999995</v>
      </c>
      <c r="C130" s="1">
        <v>621.73</v>
      </c>
      <c r="D130" s="1">
        <v>567.79</v>
      </c>
      <c r="E130" s="1">
        <v>603.87</v>
      </c>
      <c r="F130" s="1">
        <v>578.12</v>
      </c>
      <c r="G130" s="1">
        <v>529.26</v>
      </c>
      <c r="H130" s="1">
        <v>578.24</v>
      </c>
      <c r="I130" s="1">
        <v>613.79</v>
      </c>
      <c r="J130" s="1">
        <v>593.41</v>
      </c>
      <c r="K130" s="1">
        <v>630.54999999999995</v>
      </c>
    </row>
    <row r="131" spans="1:11">
      <c r="A131" s="1" t="s">
        <v>184</v>
      </c>
      <c r="B131" s="1">
        <v>709.98</v>
      </c>
      <c r="C131" s="1">
        <v>668.8</v>
      </c>
      <c r="D131" s="1">
        <v>614.23</v>
      </c>
      <c r="E131" s="1">
        <v>693.08</v>
      </c>
      <c r="F131" s="1">
        <v>851.71</v>
      </c>
      <c r="G131" s="1">
        <v>709.75</v>
      </c>
      <c r="H131" s="1">
        <v>842.5</v>
      </c>
      <c r="I131" s="1">
        <v>851.5</v>
      </c>
      <c r="J131" s="1">
        <v>880</v>
      </c>
      <c r="K131" s="1">
        <v>992.6</v>
      </c>
    </row>
    <row r="132" spans="1:11">
      <c r="A132" s="1" t="s">
        <v>185</v>
      </c>
      <c r="B132" s="1">
        <v>6.492</v>
      </c>
      <c r="C132" s="1">
        <v>6.9420000000000002</v>
      </c>
      <c r="D132" s="1">
        <v>6.5039999999999996</v>
      </c>
      <c r="E132" s="1">
        <v>6.8760000000000003</v>
      </c>
      <c r="F132" s="1">
        <v>6.9610000000000003</v>
      </c>
      <c r="G132" s="1">
        <v>6.54</v>
      </c>
      <c r="H132" s="1">
        <v>6.3730000000000002</v>
      </c>
      <c r="I132" s="1">
        <v>6.8970000000000002</v>
      </c>
      <c r="J132" s="1">
        <v>7.1040000000000001</v>
      </c>
      <c r="K132" s="1">
        <v>7.2990000000000004</v>
      </c>
    </row>
    <row r="133" spans="1:11">
      <c r="A133" s="1" t="s">
        <v>186</v>
      </c>
      <c r="B133" s="1">
        <v>3169.28</v>
      </c>
      <c r="C133" s="1">
        <v>3001.5</v>
      </c>
      <c r="D133" s="1">
        <v>2981.79</v>
      </c>
      <c r="E133" s="1">
        <v>3245</v>
      </c>
      <c r="F133" s="1">
        <v>4021</v>
      </c>
      <c r="G133" s="1">
        <v>3414.5</v>
      </c>
      <c r="H133" s="1">
        <v>4030.43</v>
      </c>
      <c r="I133" s="1">
        <v>4845.83</v>
      </c>
      <c r="J133" s="1">
        <v>3873</v>
      </c>
      <c r="K133" s="1">
        <v>4402.49</v>
      </c>
    </row>
    <row r="134" spans="1:11">
      <c r="A134" s="1" t="s">
        <v>187</v>
      </c>
      <c r="B134" s="1">
        <v>435.3</v>
      </c>
      <c r="C134" s="1">
        <v>462.65</v>
      </c>
      <c r="D134" s="1">
        <v>411</v>
      </c>
      <c r="E134" s="1">
        <v>428.14</v>
      </c>
      <c r="F134" s="1">
        <v>439.06</v>
      </c>
      <c r="G134" s="1">
        <v>400.62</v>
      </c>
      <c r="H134" s="1">
        <v>434.73</v>
      </c>
      <c r="I134" s="1">
        <v>461.6</v>
      </c>
      <c r="J134" s="1">
        <v>443.49</v>
      </c>
      <c r="K134" s="1">
        <v>473.29</v>
      </c>
    </row>
    <row r="135" spans="1:11">
      <c r="A135" s="1" t="s">
        <v>188</v>
      </c>
      <c r="B135" s="1">
        <v>602.67999999999995</v>
      </c>
      <c r="C135" s="1">
        <v>621.73</v>
      </c>
      <c r="D135" s="1">
        <v>567.79</v>
      </c>
      <c r="F135" s="1">
        <v>578.12</v>
      </c>
      <c r="G135" s="1">
        <v>529.26</v>
      </c>
      <c r="H135" s="1">
        <v>578.24</v>
      </c>
      <c r="I135" s="1">
        <v>613.79</v>
      </c>
      <c r="J135" s="1">
        <v>593.41</v>
      </c>
      <c r="K135" s="1">
        <v>630.54999999999995</v>
      </c>
    </row>
    <row r="136" spans="1:11">
      <c r="A136" s="1" t="s">
        <v>189</v>
      </c>
      <c r="B136" s="1">
        <v>531.94000000000005</v>
      </c>
      <c r="C136" s="1">
        <v>546</v>
      </c>
      <c r="D136" s="1">
        <v>564</v>
      </c>
      <c r="E136" s="1">
        <v>603.5</v>
      </c>
      <c r="F136" s="1">
        <v>569.65</v>
      </c>
      <c r="G136" s="1">
        <v>609.1</v>
      </c>
      <c r="H136" s="1">
        <v>638.27</v>
      </c>
      <c r="I136" s="1">
        <v>591.36</v>
      </c>
      <c r="J136" s="1">
        <v>519.22</v>
      </c>
      <c r="K136" s="1">
        <v>506</v>
      </c>
    </row>
    <row r="137" spans="1:11">
      <c r="A137" s="1" t="s">
        <v>190</v>
      </c>
      <c r="B137" s="1">
        <v>602.79</v>
      </c>
      <c r="C137" s="1">
        <v>625.14</v>
      </c>
      <c r="D137" s="1">
        <v>562.33000000000004</v>
      </c>
      <c r="E137" s="1">
        <v>568.65</v>
      </c>
      <c r="F137" s="1">
        <v>582</v>
      </c>
      <c r="G137" s="1">
        <v>529</v>
      </c>
      <c r="H137" s="1">
        <v>581.84</v>
      </c>
      <c r="I137" s="1">
        <v>614.84</v>
      </c>
      <c r="J137" s="1">
        <v>589</v>
      </c>
      <c r="K137" s="1">
        <v>626</v>
      </c>
    </row>
    <row r="138" spans="1:11">
      <c r="A138" s="1" t="s">
        <v>191</v>
      </c>
      <c r="B138" s="1">
        <v>6.82</v>
      </c>
      <c r="C138" s="1">
        <v>7.05</v>
      </c>
      <c r="D138" s="1">
        <v>6.23</v>
      </c>
      <c r="E138" s="1">
        <v>6.31</v>
      </c>
      <c r="F138" s="1">
        <v>6.49</v>
      </c>
      <c r="G138" s="1">
        <v>5.95</v>
      </c>
      <c r="H138" s="1">
        <v>6.45</v>
      </c>
      <c r="I138" s="1">
        <v>6.87</v>
      </c>
      <c r="K138" s="1">
        <v>0.96099999999999997</v>
      </c>
    </row>
    <row r="139" spans="1:11">
      <c r="A139" s="1" t="s">
        <v>192</v>
      </c>
      <c r="B139" s="1">
        <v>24.202999999999999</v>
      </c>
      <c r="C139" s="1">
        <v>25.045000000000002</v>
      </c>
      <c r="D139" s="1">
        <v>20.884</v>
      </c>
      <c r="E139" s="1">
        <v>21.940999999999999</v>
      </c>
      <c r="F139" s="1">
        <v>22.164999999999999</v>
      </c>
      <c r="G139" s="1">
        <v>20.754000000000001</v>
      </c>
      <c r="H139" s="1">
        <v>21.417000000000002</v>
      </c>
      <c r="I139" s="1">
        <v>22.102</v>
      </c>
      <c r="J139" s="1">
        <v>21.731000000000002</v>
      </c>
      <c r="K139" s="1">
        <v>23.538</v>
      </c>
    </row>
    <row r="140" spans="1:11">
      <c r="A140" s="1" t="s">
        <v>148</v>
      </c>
      <c r="B140" s="1">
        <v>920</v>
      </c>
      <c r="C140" s="1">
        <v>1210</v>
      </c>
      <c r="D140" s="1">
        <v>1580</v>
      </c>
      <c r="E140" s="1">
        <v>1630</v>
      </c>
      <c r="F140" s="1">
        <v>1650</v>
      </c>
      <c r="G140" s="1">
        <v>1966.48</v>
      </c>
      <c r="H140" s="1">
        <v>1987.8</v>
      </c>
      <c r="I140" s="1">
        <v>2012</v>
      </c>
      <c r="J140" s="1">
        <v>2660</v>
      </c>
      <c r="K140" s="1">
        <v>2843</v>
      </c>
    </row>
    <row r="141" spans="1:11">
      <c r="A141" s="1" t="s">
        <v>193</v>
      </c>
      <c r="B141" s="1">
        <v>6.8559999999999999</v>
      </c>
      <c r="C141" s="1">
        <v>7.0540000000000003</v>
      </c>
      <c r="D141" s="1">
        <v>6.2069999999999999</v>
      </c>
      <c r="E141" s="1">
        <v>6.5170000000000003</v>
      </c>
      <c r="F141" s="1">
        <v>6.6520000000000001</v>
      </c>
      <c r="G141" s="1">
        <v>6.0650000000000004</v>
      </c>
      <c r="H141" s="1">
        <v>6.556</v>
      </c>
      <c r="I141" s="1">
        <v>6.9589999999999996</v>
      </c>
      <c r="J141" s="1">
        <v>6.7439999999999998</v>
      </c>
      <c r="K141" s="1">
        <v>7.17</v>
      </c>
    </row>
    <row r="142" spans="1:11">
      <c r="A142" s="1" t="s">
        <v>194</v>
      </c>
      <c r="B142" s="1">
        <v>177</v>
      </c>
      <c r="C142" s="1">
        <v>177</v>
      </c>
      <c r="D142" s="1">
        <v>177</v>
      </c>
      <c r="E142" s="1">
        <v>177</v>
      </c>
      <c r="F142" s="1">
        <v>177</v>
      </c>
      <c r="G142" s="1">
        <v>177</v>
      </c>
      <c r="H142" s="1">
        <v>177</v>
      </c>
      <c r="I142" s="1">
        <v>177</v>
      </c>
      <c r="J142" s="1">
        <v>177</v>
      </c>
      <c r="K142" s="1">
        <v>177</v>
      </c>
    </row>
    <row r="143" spans="1:11">
      <c r="A143" s="1" t="s">
        <v>195</v>
      </c>
      <c r="B143" s="1">
        <v>45.4</v>
      </c>
      <c r="C143" s="1">
        <v>46.59</v>
      </c>
      <c r="D143" s="1">
        <v>48.11</v>
      </c>
      <c r="E143" s="1">
        <v>49.94</v>
      </c>
      <c r="F143" s="1">
        <v>52.66</v>
      </c>
      <c r="G143" s="1">
        <v>58.14</v>
      </c>
      <c r="H143" s="1">
        <v>56.79</v>
      </c>
      <c r="I143" s="1">
        <v>55.72</v>
      </c>
      <c r="J143" s="1">
        <v>57.9</v>
      </c>
      <c r="K143" s="1">
        <v>60.71</v>
      </c>
    </row>
    <row r="144" spans="1:11">
      <c r="A144" s="1" t="s">
        <v>196</v>
      </c>
      <c r="B144" s="1">
        <v>7.83</v>
      </c>
      <c r="C144" s="1">
        <v>18</v>
      </c>
      <c r="D144" s="1">
        <v>17.73</v>
      </c>
      <c r="E144" s="1">
        <v>17.89</v>
      </c>
      <c r="F144" s="1">
        <v>16</v>
      </c>
      <c r="G144" s="1">
        <v>15.69</v>
      </c>
      <c r="H144" s="1">
        <v>15.68</v>
      </c>
      <c r="I144" s="1">
        <v>24.74</v>
      </c>
      <c r="J144" s="1">
        <v>30.9</v>
      </c>
      <c r="K144" s="1">
        <v>50.79</v>
      </c>
    </row>
    <row r="145" spans="1:11">
      <c r="A145" s="1" t="s">
        <v>197</v>
      </c>
      <c r="B145" s="1">
        <v>602.67999999999995</v>
      </c>
      <c r="C145" s="1">
        <v>621.73</v>
      </c>
      <c r="D145" s="1">
        <v>567.79</v>
      </c>
      <c r="E145" s="1">
        <v>603.87</v>
      </c>
      <c r="F145" s="1">
        <v>578.12</v>
      </c>
      <c r="G145" s="1">
        <v>529.26</v>
      </c>
      <c r="H145" s="1">
        <v>578.24</v>
      </c>
      <c r="I145" s="1">
        <v>613.79</v>
      </c>
      <c r="J145" s="1">
        <v>593.41</v>
      </c>
      <c r="K145" s="1">
        <v>630.54999999999995</v>
      </c>
    </row>
    <row r="146" spans="1:11">
      <c r="A146" s="1" t="s">
        <v>136</v>
      </c>
      <c r="B146" s="1">
        <v>15</v>
      </c>
      <c r="C146" s="1">
        <v>15</v>
      </c>
      <c r="D146" s="1">
        <v>15</v>
      </c>
      <c r="E146" s="1">
        <v>15</v>
      </c>
      <c r="F146" s="1">
        <v>15</v>
      </c>
      <c r="G146" s="1">
        <v>15</v>
      </c>
      <c r="H146" s="1">
        <v>15</v>
      </c>
      <c r="I146" s="1">
        <v>15</v>
      </c>
      <c r="J146" s="1">
        <v>15</v>
      </c>
      <c r="K146" s="1">
        <v>15</v>
      </c>
    </row>
    <row r="147" spans="1:11">
      <c r="A147" s="1" t="s">
        <v>198</v>
      </c>
      <c r="I147" s="1">
        <v>16.948</v>
      </c>
      <c r="J147" s="1">
        <v>18.427</v>
      </c>
      <c r="K147" s="1">
        <v>18.850000000000001</v>
      </c>
    </row>
    <row r="148" spans="1:11">
      <c r="A148" s="1" t="s">
        <v>199</v>
      </c>
      <c r="B148" s="1">
        <v>21.07</v>
      </c>
      <c r="C148" s="1">
        <v>22.4</v>
      </c>
      <c r="D148" s="1">
        <v>27.2</v>
      </c>
      <c r="E148" s="1">
        <v>28.04</v>
      </c>
      <c r="F148" s="1">
        <v>31.8</v>
      </c>
      <c r="G148" s="1">
        <v>39.180999999999997</v>
      </c>
      <c r="H148" s="1">
        <v>49.131999999999998</v>
      </c>
      <c r="I148" s="1">
        <v>53.338999999999999</v>
      </c>
      <c r="J148" s="1">
        <v>55.997</v>
      </c>
      <c r="K148" s="1">
        <v>125.383</v>
      </c>
    </row>
    <row r="149" spans="1:11">
      <c r="A149" s="1" t="s">
        <v>143</v>
      </c>
      <c r="B149" s="1">
        <v>0.91900000000000004</v>
      </c>
      <c r="C149" s="1">
        <v>0.94899999999999995</v>
      </c>
      <c r="D149" s="1">
        <v>0.83299999999999996</v>
      </c>
      <c r="E149" s="1">
        <v>0.872</v>
      </c>
      <c r="F149" s="1">
        <v>0.89</v>
      </c>
      <c r="G149" s="1">
        <v>0.81499999999999995</v>
      </c>
      <c r="H149" s="1">
        <v>0.88200000000000001</v>
      </c>
      <c r="I149" s="1">
        <v>0.93600000000000005</v>
      </c>
      <c r="J149" s="1">
        <v>0.90500000000000003</v>
      </c>
      <c r="K149" s="1">
        <v>1.881</v>
      </c>
    </row>
    <row r="150" spans="1:11">
      <c r="A150" s="1" t="s">
        <v>200</v>
      </c>
      <c r="B150" s="1">
        <v>2.125</v>
      </c>
      <c r="C150" s="1">
        <v>2.073</v>
      </c>
      <c r="D150" s="1">
        <v>2.0169999999999999</v>
      </c>
      <c r="E150" s="1">
        <v>2.1080000000000001</v>
      </c>
      <c r="F150" s="1">
        <v>2.1419999999999999</v>
      </c>
      <c r="G150" s="1">
        <v>2.004</v>
      </c>
      <c r="H150" s="1">
        <v>2.1030000000000002</v>
      </c>
      <c r="I150" s="1">
        <v>2.1760000000000002</v>
      </c>
      <c r="J150" s="1">
        <v>2.165</v>
      </c>
      <c r="K150" s="1">
        <v>2.2890000000000001</v>
      </c>
    </row>
    <row r="151" spans="1:11">
      <c r="A151" s="1" t="s">
        <v>201</v>
      </c>
      <c r="B151" s="1">
        <v>602.67999999999995</v>
      </c>
      <c r="C151" s="1">
        <v>621.73</v>
      </c>
      <c r="D151" s="1">
        <v>567.79</v>
      </c>
      <c r="E151" s="1">
        <v>603.87</v>
      </c>
      <c r="F151" s="1">
        <v>578.12</v>
      </c>
      <c r="G151" s="1">
        <v>529.26</v>
      </c>
      <c r="H151" s="1">
        <v>578.24</v>
      </c>
      <c r="I151" s="1">
        <v>613.79</v>
      </c>
      <c r="J151" s="1">
        <v>593.41</v>
      </c>
      <c r="K151" s="1">
        <v>630.54999999999995</v>
      </c>
    </row>
    <row r="152" spans="1:11">
      <c r="A152" s="1" t="s">
        <v>202</v>
      </c>
      <c r="B152" s="1">
        <v>40</v>
      </c>
      <c r="C152" s="1">
        <v>44</v>
      </c>
      <c r="D152" s="1">
        <v>47</v>
      </c>
      <c r="E152" s="1">
        <v>50</v>
      </c>
      <c r="F152" s="1">
        <v>51</v>
      </c>
      <c r="G152" s="1">
        <v>52</v>
      </c>
      <c r="H152" s="1">
        <v>52</v>
      </c>
      <c r="I152" s="1">
        <v>61</v>
      </c>
      <c r="J152" s="1">
        <v>64</v>
      </c>
      <c r="K152" s="1">
        <v>70</v>
      </c>
    </row>
    <row r="153" spans="1:11">
      <c r="A153" s="1" t="s">
        <v>203</v>
      </c>
      <c r="B153" s="1">
        <v>2.4</v>
      </c>
      <c r="C153" s="1">
        <v>2.66</v>
      </c>
      <c r="D153" s="1">
        <v>2.61</v>
      </c>
      <c r="E153" s="1">
        <v>2.67</v>
      </c>
      <c r="F153" s="1">
        <v>2.87</v>
      </c>
      <c r="G153" s="1">
        <v>3.27</v>
      </c>
      <c r="H153" s="1">
        <v>3.0750000000000002</v>
      </c>
      <c r="I153" s="1">
        <v>2.665</v>
      </c>
      <c r="J153" s="1">
        <v>2.665</v>
      </c>
      <c r="K153" s="1">
        <v>2.78</v>
      </c>
    </row>
    <row r="154" spans="1:11">
      <c r="A154" s="1" t="s">
        <v>137</v>
      </c>
      <c r="B154" s="1">
        <v>3.82</v>
      </c>
      <c r="C154" s="1">
        <v>4.22</v>
      </c>
      <c r="D154" s="1">
        <v>4.5199999999999996</v>
      </c>
      <c r="E154" s="1">
        <v>4.8250000000000002</v>
      </c>
      <c r="F154" s="1">
        <v>5.66</v>
      </c>
      <c r="G154" s="1">
        <v>5.81</v>
      </c>
      <c r="H154" s="1">
        <v>6.05</v>
      </c>
      <c r="I154" s="1">
        <v>9.8000000000000007</v>
      </c>
      <c r="J154" s="1">
        <v>11.9</v>
      </c>
      <c r="K154" s="1">
        <v>14.65</v>
      </c>
    </row>
    <row r="155" spans="1:11">
      <c r="A155" s="1" t="s">
        <v>204</v>
      </c>
      <c r="B155" s="1">
        <v>2.7</v>
      </c>
      <c r="C155" s="1">
        <v>2.7</v>
      </c>
      <c r="D155" s="1">
        <v>2.7</v>
      </c>
      <c r="E155" s="1">
        <v>2.7</v>
      </c>
      <c r="F155" s="1">
        <v>2.7</v>
      </c>
      <c r="G155" s="1">
        <v>2.7</v>
      </c>
      <c r="H155" s="1">
        <v>2.7</v>
      </c>
      <c r="I155" s="1">
        <v>2.7</v>
      </c>
      <c r="J155" s="1">
        <v>2.7</v>
      </c>
      <c r="K155" s="1">
        <v>2.7</v>
      </c>
    </row>
    <row r="156" spans="1:11">
      <c r="A156" s="1" t="s">
        <v>205</v>
      </c>
      <c r="B156" s="1">
        <v>7.6319999999999997</v>
      </c>
      <c r="C156" s="1">
        <v>7.5220000000000002</v>
      </c>
      <c r="D156" s="1">
        <v>7.33</v>
      </c>
      <c r="E156" s="1">
        <v>7.7149999999999999</v>
      </c>
      <c r="F156" s="1">
        <v>7.69</v>
      </c>
      <c r="G156" s="1">
        <v>7.78</v>
      </c>
      <c r="H156" s="1">
        <v>7.7</v>
      </c>
      <c r="I156" s="1">
        <v>7.84</v>
      </c>
      <c r="J156" s="1">
        <v>7.8150000000000004</v>
      </c>
      <c r="K156" s="1">
        <v>7.7</v>
      </c>
    </row>
    <row r="157" spans="1:11">
      <c r="A157" s="1" t="s">
        <v>206</v>
      </c>
      <c r="B157" s="1">
        <v>602.79</v>
      </c>
      <c r="C157" s="1">
        <v>625.14</v>
      </c>
      <c r="D157" s="1">
        <v>562.33000000000004</v>
      </c>
      <c r="E157" s="1">
        <v>568.65</v>
      </c>
      <c r="F157" s="1">
        <v>582</v>
      </c>
      <c r="G157" s="1">
        <v>529</v>
      </c>
      <c r="H157" s="1">
        <v>581.84</v>
      </c>
      <c r="I157" s="1">
        <v>614.84</v>
      </c>
      <c r="J157" s="1">
        <v>589</v>
      </c>
      <c r="K157" s="1">
        <v>626</v>
      </c>
    </row>
    <row r="158" spans="1:11">
      <c r="A158" s="1" t="s">
        <v>207</v>
      </c>
      <c r="B158" s="1">
        <v>8004</v>
      </c>
      <c r="C158" s="1">
        <v>9225</v>
      </c>
      <c r="D158" s="1">
        <v>9004</v>
      </c>
      <c r="E158" s="1">
        <v>9076</v>
      </c>
      <c r="F158" s="1">
        <v>9380</v>
      </c>
      <c r="G158" s="1">
        <v>9990</v>
      </c>
      <c r="H158" s="1">
        <v>9234.2000000000007</v>
      </c>
      <c r="I158" s="1">
        <v>8554</v>
      </c>
      <c r="J158" s="1">
        <v>8511</v>
      </c>
      <c r="K158" s="1">
        <v>8602</v>
      </c>
    </row>
    <row r="159" spans="1:11">
      <c r="A159" s="1" t="s">
        <v>208</v>
      </c>
      <c r="B159" s="1">
        <v>202</v>
      </c>
      <c r="C159" s="1">
        <v>205</v>
      </c>
      <c r="D159" s="1">
        <v>215</v>
      </c>
      <c r="E159" s="1">
        <v>215</v>
      </c>
      <c r="F159" s="1">
        <v>215</v>
      </c>
      <c r="G159" s="1">
        <v>215</v>
      </c>
      <c r="H159" s="1">
        <v>215</v>
      </c>
      <c r="I159" s="1">
        <v>215</v>
      </c>
      <c r="J159" s="1">
        <v>215</v>
      </c>
      <c r="K159" s="1">
        <v>215</v>
      </c>
    </row>
    <row r="160" spans="1:11">
      <c r="A160" s="1" t="s">
        <v>209</v>
      </c>
      <c r="B160" s="1">
        <v>56.584000000000003</v>
      </c>
      <c r="C160" s="1">
        <v>66.459999999999994</v>
      </c>
      <c r="D160" s="1">
        <v>62.95</v>
      </c>
      <c r="E160" s="1">
        <v>77.117999999999995</v>
      </c>
      <c r="F160" s="1">
        <v>87.655000000000001</v>
      </c>
      <c r="G160" s="1">
        <v>71.605999999999995</v>
      </c>
      <c r="H160" s="1">
        <v>99.771000000000001</v>
      </c>
      <c r="I160" s="1">
        <v>145</v>
      </c>
      <c r="J160" s="1">
        <v>131.22999999999999</v>
      </c>
      <c r="K160" s="1">
        <v>130.19300000000001</v>
      </c>
    </row>
    <row r="161" spans="1:11">
      <c r="A161" s="1" t="s">
        <v>210</v>
      </c>
      <c r="B161" s="1">
        <v>22.3</v>
      </c>
      <c r="C161" s="1">
        <v>23.4</v>
      </c>
      <c r="D161" s="1">
        <v>23.5</v>
      </c>
      <c r="E161" s="1">
        <v>25</v>
      </c>
      <c r="F161" s="1">
        <v>25</v>
      </c>
      <c r="G161" s="1">
        <v>25</v>
      </c>
      <c r="H161" s="1">
        <v>24.254000000000001</v>
      </c>
      <c r="I161" s="1">
        <v>24.552</v>
      </c>
      <c r="J161" s="1">
        <v>24.623999999999999</v>
      </c>
      <c r="K161" s="1">
        <v>25.315000000000001</v>
      </c>
    </row>
    <row r="162" spans="1:11">
      <c r="A162" s="1" t="s">
        <v>211</v>
      </c>
      <c r="B162" s="1">
        <v>7.75</v>
      </c>
      <c r="C162" s="1">
        <v>7.7560000000000002</v>
      </c>
      <c r="D162" s="1">
        <v>7.8150000000000004</v>
      </c>
      <c r="E162" s="1">
        <v>7.8319999999999999</v>
      </c>
      <c r="F162" s="1">
        <v>7.7859999999999996</v>
      </c>
      <c r="G162" s="1">
        <v>7.7530000000000001</v>
      </c>
      <c r="H162" s="1">
        <v>7.7990000000000004</v>
      </c>
      <c r="I162" s="1">
        <v>7.7969999999999997</v>
      </c>
      <c r="J162" s="1">
        <v>7.8109999999999999</v>
      </c>
      <c r="K162" s="1">
        <v>7.766</v>
      </c>
    </row>
    <row r="163" spans="1:11">
      <c r="A163" s="1" t="s">
        <v>212</v>
      </c>
      <c r="B163" s="1">
        <v>289.98</v>
      </c>
      <c r="C163" s="1">
        <v>293.75</v>
      </c>
      <c r="D163" s="1">
        <v>258.45</v>
      </c>
      <c r="E163" s="1">
        <v>280.17</v>
      </c>
      <c r="F163" s="1">
        <v>294.29000000000002</v>
      </c>
      <c r="G163" s="1">
        <v>296.76</v>
      </c>
      <c r="H163" s="1">
        <v>326.32</v>
      </c>
      <c r="I163" s="1">
        <v>374.63</v>
      </c>
      <c r="J163" s="1">
        <v>345.78</v>
      </c>
      <c r="K163" s="1">
        <v>395.32</v>
      </c>
    </row>
    <row r="164" spans="1:11">
      <c r="A164" s="1" t="s">
        <v>213</v>
      </c>
      <c r="B164" s="1">
        <v>129.66999999999999</v>
      </c>
      <c r="C164" s="1">
        <v>112.87</v>
      </c>
      <c r="D164" s="1">
        <v>104.09</v>
      </c>
      <c r="E164" s="1">
        <v>116.11</v>
      </c>
      <c r="F164" s="1">
        <v>135.13</v>
      </c>
      <c r="G164" s="1">
        <v>127.11</v>
      </c>
      <c r="H164" s="1">
        <v>129.97999999999999</v>
      </c>
      <c r="I164" s="1">
        <v>141.61000000000001</v>
      </c>
      <c r="J164" s="1">
        <v>136.04</v>
      </c>
      <c r="K164" s="1">
        <v>138.19</v>
      </c>
    </row>
    <row r="165" spans="1:11">
      <c r="A165" s="1" t="s">
        <v>214</v>
      </c>
      <c r="B165" s="1">
        <v>66.099999999999994</v>
      </c>
      <c r="C165" s="1">
        <v>67.8</v>
      </c>
      <c r="D165" s="1">
        <v>63.75</v>
      </c>
      <c r="E165" s="1">
        <v>69.8</v>
      </c>
      <c r="F165" s="1">
        <v>71</v>
      </c>
      <c r="G165" s="1">
        <v>73.034000000000006</v>
      </c>
      <c r="H165" s="1">
        <v>74.343000000000004</v>
      </c>
      <c r="I165" s="1">
        <v>82.599000000000004</v>
      </c>
      <c r="J165" s="1">
        <v>83.162000000000006</v>
      </c>
      <c r="K165" s="1">
        <v>85.576999999999998</v>
      </c>
    </row>
    <row r="166" spans="1:11">
      <c r="A166" s="1" t="s">
        <v>215</v>
      </c>
      <c r="B166" s="1">
        <v>13550</v>
      </c>
      <c r="C166" s="1">
        <v>13380</v>
      </c>
      <c r="D166" s="1">
        <v>13490</v>
      </c>
      <c r="E166" s="1">
        <v>14440</v>
      </c>
      <c r="F166" s="1">
        <v>13895</v>
      </c>
      <c r="G166" s="1">
        <v>14028</v>
      </c>
      <c r="H166" s="1">
        <v>14195.28</v>
      </c>
      <c r="I166" s="1">
        <v>15528.42</v>
      </c>
      <c r="J166" s="1">
        <v>15372.69</v>
      </c>
      <c r="K166" s="1">
        <v>16067.13</v>
      </c>
    </row>
    <row r="167" spans="1:11">
      <c r="A167" s="1" t="s">
        <v>216</v>
      </c>
      <c r="B167" s="1">
        <v>29830</v>
      </c>
      <c r="C167" s="1">
        <v>32376</v>
      </c>
      <c r="D167" s="1">
        <v>36057</v>
      </c>
      <c r="E167" s="1">
        <v>42000</v>
      </c>
      <c r="F167" s="1">
        <v>42000</v>
      </c>
      <c r="G167" s="1">
        <v>42000</v>
      </c>
      <c r="H167" s="1">
        <v>42000</v>
      </c>
      <c r="I167" s="1">
        <v>42000</v>
      </c>
      <c r="J167" s="1">
        <v>42000</v>
      </c>
      <c r="K167" s="1">
        <v>42000</v>
      </c>
    </row>
    <row r="168" spans="1:11">
      <c r="A168" s="1" t="s">
        <v>217</v>
      </c>
      <c r="B168" s="1">
        <v>1166</v>
      </c>
      <c r="C168" s="1">
        <v>1166</v>
      </c>
      <c r="D168" s="1">
        <v>1166</v>
      </c>
      <c r="E168" s="1">
        <v>1138</v>
      </c>
      <c r="F168" s="1">
        <v>1138</v>
      </c>
      <c r="G168" s="1">
        <v>1458</v>
      </c>
      <c r="H168" s="1">
        <v>1458.54</v>
      </c>
      <c r="I168" s="1">
        <v>1458.53</v>
      </c>
      <c r="J168" s="1">
        <v>1308</v>
      </c>
      <c r="K168" s="1">
        <v>1309</v>
      </c>
    </row>
    <row r="169" spans="1:11">
      <c r="A169" s="1" t="s">
        <v>218</v>
      </c>
      <c r="B169" s="1">
        <v>3.899</v>
      </c>
      <c r="C169" s="1">
        <v>3.8410000000000002</v>
      </c>
      <c r="D169" s="1">
        <v>3.4710000000000001</v>
      </c>
      <c r="E169" s="1">
        <v>3.7490000000000001</v>
      </c>
      <c r="F169" s="1">
        <v>3.4540000000000002</v>
      </c>
      <c r="G169" s="1">
        <v>3.2130000000000001</v>
      </c>
      <c r="H169" s="1">
        <v>3.0990000000000002</v>
      </c>
      <c r="I169" s="1">
        <v>3.5179999999999998</v>
      </c>
      <c r="J169" s="1">
        <v>3.6190000000000002</v>
      </c>
      <c r="K169" s="1">
        <v>3.6469999999999998</v>
      </c>
    </row>
    <row r="170" spans="1:11">
      <c r="A170" s="1" t="s">
        <v>219</v>
      </c>
      <c r="B170" s="1">
        <v>118.7</v>
      </c>
      <c r="C170" s="1">
        <v>128</v>
      </c>
      <c r="D170" s="1">
        <v>128</v>
      </c>
      <c r="E170" s="1">
        <v>126</v>
      </c>
      <c r="F170" s="1">
        <v>136</v>
      </c>
      <c r="G170" s="1">
        <v>150</v>
      </c>
      <c r="H170" s="1">
        <v>155</v>
      </c>
      <c r="I170" s="1">
        <v>150</v>
      </c>
      <c r="J170" s="1">
        <v>154</v>
      </c>
      <c r="K170" s="1">
        <v>159</v>
      </c>
    </row>
    <row r="171" spans="1:11">
      <c r="A171" s="1" t="s">
        <v>220</v>
      </c>
      <c r="B171" s="1">
        <v>120.42</v>
      </c>
      <c r="C171" s="1">
        <v>117.03</v>
      </c>
      <c r="D171" s="1">
        <v>112.55</v>
      </c>
      <c r="E171" s="1">
        <v>109.85</v>
      </c>
      <c r="F171" s="1">
        <v>108.53</v>
      </c>
      <c r="G171" s="1">
        <v>103.08</v>
      </c>
      <c r="H171" s="1">
        <v>115.04</v>
      </c>
      <c r="I171" s="1">
        <v>131.83000000000001</v>
      </c>
      <c r="J171" s="1">
        <v>141.47</v>
      </c>
      <c r="K171" s="1">
        <v>156.85</v>
      </c>
    </row>
    <row r="172" spans="1:11">
      <c r="A172" s="1" t="s">
        <v>221</v>
      </c>
      <c r="B172" s="1">
        <v>0.70799999999999996</v>
      </c>
      <c r="C172" s="1">
        <v>0.70799999999999996</v>
      </c>
      <c r="D172" s="1">
        <v>0.70799999999999996</v>
      </c>
      <c r="E172" s="1">
        <v>0.70799999999999996</v>
      </c>
      <c r="F172" s="1">
        <v>0.70799999999999996</v>
      </c>
      <c r="G172" s="1">
        <v>0.70799999999999996</v>
      </c>
      <c r="H172" s="1">
        <v>0.70799999999999996</v>
      </c>
      <c r="I172" s="1">
        <v>0.70799999999999996</v>
      </c>
      <c r="J172" s="1">
        <v>0.70799999999999996</v>
      </c>
      <c r="K172" s="1">
        <v>0.70799999999999996</v>
      </c>
    </row>
    <row r="173" spans="1:11">
      <c r="A173" s="1" t="s">
        <v>222</v>
      </c>
      <c r="B173" s="1">
        <v>339.5</v>
      </c>
      <c r="C173" s="1">
        <v>333.3</v>
      </c>
      <c r="D173" s="1">
        <v>331.31</v>
      </c>
      <c r="E173" s="1">
        <v>375.15</v>
      </c>
      <c r="F173" s="1">
        <v>381.18</v>
      </c>
      <c r="G173" s="1">
        <v>421.27</v>
      </c>
      <c r="H173" s="1">
        <v>436.88</v>
      </c>
      <c r="I173" s="1">
        <v>462.54</v>
      </c>
      <c r="J173" s="1">
        <v>456.29</v>
      </c>
      <c r="K173" s="1">
        <v>524.6</v>
      </c>
    </row>
    <row r="174" spans="1:11">
      <c r="A174" s="1" t="s">
        <v>223</v>
      </c>
      <c r="B174" s="1">
        <v>102.2</v>
      </c>
      <c r="C174" s="1">
        <v>102.45</v>
      </c>
      <c r="D174" s="1">
        <v>103.2</v>
      </c>
      <c r="E174" s="1">
        <v>101.8</v>
      </c>
      <c r="F174" s="1">
        <v>101.25</v>
      </c>
      <c r="G174" s="1">
        <v>109.1</v>
      </c>
      <c r="H174" s="1">
        <v>113.05</v>
      </c>
      <c r="I174" s="1">
        <v>123.25</v>
      </c>
      <c r="J174" s="1">
        <v>156.5</v>
      </c>
      <c r="K174" s="1">
        <v>128.85</v>
      </c>
    </row>
    <row r="175" spans="1:11">
      <c r="A175" s="1" t="s">
        <v>224</v>
      </c>
      <c r="B175" s="1">
        <v>1175.9000000000001</v>
      </c>
      <c r="C175" s="1">
        <v>1203.21</v>
      </c>
      <c r="D175" s="1">
        <v>1065.9301</v>
      </c>
      <c r="E175" s="1">
        <v>1114.49</v>
      </c>
      <c r="F175" s="1">
        <v>1153.7</v>
      </c>
      <c r="G175" s="1">
        <v>1087.6600000000001</v>
      </c>
      <c r="H175" s="1">
        <v>1188.92</v>
      </c>
      <c r="I175" s="1">
        <v>1252.6099999999999</v>
      </c>
      <c r="J175" s="1">
        <v>1299.22</v>
      </c>
      <c r="K175" s="1">
        <v>1473.27</v>
      </c>
    </row>
    <row r="176" spans="1:11">
      <c r="A176" s="1" t="s">
        <v>225</v>
      </c>
      <c r="B176" s="1">
        <v>0.30299999999999999</v>
      </c>
      <c r="C176" s="1">
        <v>0.30499999999999999</v>
      </c>
      <c r="D176" s="1">
        <v>0.30099999999999999</v>
      </c>
      <c r="E176" s="1">
        <v>0.30299999999999999</v>
      </c>
      <c r="F176" s="1">
        <v>0.30299999999999999</v>
      </c>
      <c r="G176" s="1">
        <v>0.30399999999999999</v>
      </c>
      <c r="H176" s="1">
        <v>0.30199999999999999</v>
      </c>
      <c r="I176" s="1">
        <v>0.30599999999999999</v>
      </c>
      <c r="J176" s="1">
        <v>0.307</v>
      </c>
      <c r="K176" s="1">
        <v>0.308</v>
      </c>
    </row>
    <row r="177" spans="1:11">
      <c r="A177" s="1" t="s">
        <v>226</v>
      </c>
      <c r="B177" s="1">
        <v>75.5</v>
      </c>
      <c r="C177" s="1">
        <v>69.3</v>
      </c>
      <c r="D177" s="1">
        <v>69</v>
      </c>
      <c r="E177" s="1">
        <v>69.8</v>
      </c>
      <c r="F177" s="1">
        <v>69.599999999999994</v>
      </c>
      <c r="G177" s="1">
        <v>82.65</v>
      </c>
      <c r="H177" s="1">
        <v>84.790999999999997</v>
      </c>
      <c r="I177" s="1">
        <v>85.68</v>
      </c>
      <c r="J177" s="1">
        <v>89.061999999999998</v>
      </c>
      <c r="K177" s="1">
        <v>86.998999999999995</v>
      </c>
    </row>
    <row r="178" spans="1:11">
      <c r="A178" s="1" t="s">
        <v>227</v>
      </c>
      <c r="B178" s="1">
        <v>8128</v>
      </c>
      <c r="C178" s="1">
        <v>8170</v>
      </c>
      <c r="D178" s="1">
        <v>8274</v>
      </c>
      <c r="E178" s="1">
        <v>8535</v>
      </c>
      <c r="F178" s="1">
        <v>8865</v>
      </c>
      <c r="G178" s="1">
        <v>9280</v>
      </c>
      <c r="H178" s="1">
        <v>11148.8</v>
      </c>
      <c r="I178" s="1">
        <v>17217</v>
      </c>
      <c r="J178" s="1">
        <v>20476</v>
      </c>
      <c r="K178" s="1">
        <v>21744</v>
      </c>
    </row>
    <row r="179" spans="1:11">
      <c r="A179" s="1" t="s">
        <v>228</v>
      </c>
      <c r="B179" s="1">
        <v>1500</v>
      </c>
      <c r="C179" s="1">
        <v>1500</v>
      </c>
      <c r="D179" s="1">
        <v>1500</v>
      </c>
      <c r="E179" s="1">
        <v>1500</v>
      </c>
      <c r="F179" s="1">
        <v>1500</v>
      </c>
      <c r="G179" s="1">
        <v>1500</v>
      </c>
      <c r="H179" s="1">
        <v>1500</v>
      </c>
      <c r="I179" s="1">
        <v>1500</v>
      </c>
      <c r="J179" s="1">
        <v>15000</v>
      </c>
      <c r="K179" s="1">
        <v>89500</v>
      </c>
    </row>
    <row r="180" spans="1:11">
      <c r="A180" s="1" t="s">
        <v>138</v>
      </c>
      <c r="B180" s="1">
        <v>15.555999999999999</v>
      </c>
      <c r="C180" s="1">
        <v>13.707000000000001</v>
      </c>
      <c r="D180" s="1">
        <v>12.316000000000001</v>
      </c>
      <c r="E180" s="1">
        <v>14.35</v>
      </c>
      <c r="F180" s="1">
        <v>15.574</v>
      </c>
      <c r="G180" s="1">
        <v>14.673</v>
      </c>
      <c r="H180" s="1">
        <v>15.882</v>
      </c>
      <c r="I180" s="1">
        <v>16.948</v>
      </c>
      <c r="J180" s="1">
        <v>18.427</v>
      </c>
      <c r="K180" s="1">
        <v>18.850000000000001</v>
      </c>
    </row>
    <row r="181" spans="1:11">
      <c r="A181" s="1" t="s">
        <v>139</v>
      </c>
      <c r="B181" s="1">
        <v>88</v>
      </c>
      <c r="C181" s="1">
        <v>91</v>
      </c>
      <c r="D181" s="1">
        <v>125.17</v>
      </c>
      <c r="E181" s="1">
        <v>312.42</v>
      </c>
      <c r="F181" s="1">
        <v>186.99</v>
      </c>
      <c r="G181" s="1">
        <v>4.4509999999999996</v>
      </c>
      <c r="H181" s="1">
        <v>143.69999999999999</v>
      </c>
      <c r="I181" s="1">
        <v>153.5</v>
      </c>
      <c r="J181" s="1">
        <v>189</v>
      </c>
      <c r="K181" s="1">
        <v>183</v>
      </c>
    </row>
    <row r="182" spans="1:11">
      <c r="A182" s="1" t="s">
        <v>229</v>
      </c>
      <c r="B182" s="1">
        <v>1.389</v>
      </c>
      <c r="C182" s="1">
        <v>1.4379999999999999</v>
      </c>
      <c r="D182" s="1">
        <v>1.357</v>
      </c>
      <c r="E182" s="1">
        <v>1.3859999999999999</v>
      </c>
      <c r="F182" s="1">
        <v>1.3959999999999999</v>
      </c>
      <c r="G182" s="1">
        <v>1.333</v>
      </c>
      <c r="H182" s="1">
        <v>4.5869999999999997</v>
      </c>
      <c r="I182" s="1">
        <v>4.8170000000000002</v>
      </c>
      <c r="J182" s="1">
        <v>4.7539999999999996</v>
      </c>
      <c r="K182" s="1">
        <v>4.9039999999999999</v>
      </c>
    </row>
    <row r="183" spans="1:11">
      <c r="A183" s="1" t="s">
        <v>140</v>
      </c>
      <c r="B183" s="1">
        <v>3196</v>
      </c>
      <c r="C183" s="1">
        <v>3350.54</v>
      </c>
      <c r="D183" s="1">
        <v>3235.6201000000001</v>
      </c>
      <c r="E183" s="1">
        <v>3470.2</v>
      </c>
      <c r="F183" s="1">
        <v>3627.2</v>
      </c>
      <c r="G183" s="1">
        <v>3824.8</v>
      </c>
      <c r="H183" s="1">
        <v>3902</v>
      </c>
      <c r="I183" s="1">
        <v>4360</v>
      </c>
      <c r="J183" s="1">
        <v>4564</v>
      </c>
      <c r="K183" s="1">
        <v>4620</v>
      </c>
    </row>
    <row r="184" spans="1:11">
      <c r="A184" s="1" t="s">
        <v>230</v>
      </c>
      <c r="B184" s="1">
        <v>662</v>
      </c>
      <c r="C184" s="1">
        <v>747</v>
      </c>
      <c r="D184" s="1">
        <v>731</v>
      </c>
      <c r="E184" s="1">
        <v>733</v>
      </c>
      <c r="F184" s="1">
        <v>760</v>
      </c>
      <c r="G184" s="1">
        <v>820</v>
      </c>
      <c r="H184" s="1">
        <v>920</v>
      </c>
      <c r="I184" s="1">
        <v>1035.49</v>
      </c>
      <c r="J184" s="1">
        <v>1700</v>
      </c>
      <c r="K184" s="1">
        <v>1751</v>
      </c>
    </row>
    <row r="185" spans="1:11">
      <c r="A185" s="1" t="s">
        <v>231</v>
      </c>
      <c r="B185" s="1">
        <v>4.29</v>
      </c>
      <c r="C185" s="1">
        <v>4.4850000000000003</v>
      </c>
      <c r="D185" s="1">
        <v>4.0439999999999996</v>
      </c>
      <c r="E185" s="1">
        <v>4.13</v>
      </c>
      <c r="F185" s="1">
        <v>4.0890000000000004</v>
      </c>
      <c r="G185" s="1">
        <v>4.0199999999999996</v>
      </c>
      <c r="H185" s="1">
        <v>4.1749999999999998</v>
      </c>
      <c r="I185" s="1">
        <v>4.4000000000000004</v>
      </c>
      <c r="J185" s="1">
        <v>4.59</v>
      </c>
      <c r="K185" s="1">
        <v>4.468</v>
      </c>
    </row>
    <row r="186" spans="1:11">
      <c r="A186" s="1" t="s">
        <v>232</v>
      </c>
      <c r="E186" s="1">
        <v>15.42</v>
      </c>
      <c r="F186" s="1">
        <v>15.42</v>
      </c>
      <c r="G186" s="1">
        <v>15.42</v>
      </c>
      <c r="H186" s="1">
        <v>15.42</v>
      </c>
      <c r="I186" s="1">
        <v>15.42</v>
      </c>
      <c r="J186" s="1">
        <v>15.42</v>
      </c>
      <c r="K186" s="1">
        <v>15.42</v>
      </c>
    </row>
    <row r="187" spans="1:11">
      <c r="A187" s="1" t="s">
        <v>233</v>
      </c>
      <c r="B187" s="1">
        <v>602.79</v>
      </c>
      <c r="C187" s="1">
        <v>625.14</v>
      </c>
      <c r="D187" s="1">
        <v>562.33000000000004</v>
      </c>
      <c r="E187" s="1">
        <v>568.65</v>
      </c>
      <c r="F187" s="1">
        <v>582</v>
      </c>
      <c r="G187" s="1">
        <v>529</v>
      </c>
      <c r="H187" s="1">
        <v>581.84</v>
      </c>
      <c r="I187" s="1">
        <v>614.84</v>
      </c>
      <c r="J187" s="1">
        <v>589</v>
      </c>
      <c r="K187" s="1">
        <v>626</v>
      </c>
    </row>
    <row r="188" spans="1:11">
      <c r="A188" s="1" t="s">
        <v>141</v>
      </c>
      <c r="B188" s="1">
        <v>330</v>
      </c>
      <c r="C188" s="1">
        <v>355</v>
      </c>
      <c r="D188" s="1">
        <v>355</v>
      </c>
      <c r="E188" s="1">
        <v>36</v>
      </c>
      <c r="F188" s="1">
        <v>37</v>
      </c>
      <c r="G188" s="1">
        <v>37</v>
      </c>
      <c r="H188" s="1">
        <v>37</v>
      </c>
      <c r="I188" s="1">
        <v>37</v>
      </c>
      <c r="J188" s="1">
        <v>39.159999999999997</v>
      </c>
      <c r="K188" s="1">
        <v>39.713999999999999</v>
      </c>
    </row>
    <row r="189" spans="1:11">
      <c r="A189" s="1" t="s">
        <v>234</v>
      </c>
      <c r="B189" s="1">
        <v>35.799999999999997</v>
      </c>
      <c r="C189" s="1">
        <v>35.869999999999997</v>
      </c>
      <c r="D189" s="1">
        <v>33.4</v>
      </c>
      <c r="E189" s="1">
        <v>34.15</v>
      </c>
      <c r="F189" s="1">
        <v>36.200000000000003</v>
      </c>
      <c r="G189" s="1">
        <v>39.549999999999997</v>
      </c>
      <c r="H189" s="1">
        <v>43.75</v>
      </c>
      <c r="I189" s="1">
        <v>43.85</v>
      </c>
      <c r="J189" s="1">
        <v>43.87</v>
      </c>
      <c r="K189" s="1">
        <v>46.93</v>
      </c>
    </row>
    <row r="190" spans="1:11">
      <c r="A190" s="1" t="s">
        <v>142</v>
      </c>
      <c r="B190" s="1">
        <v>17.361999999999998</v>
      </c>
      <c r="C190" s="1">
        <v>20.652000000000001</v>
      </c>
      <c r="D190" s="1">
        <v>19.704000000000001</v>
      </c>
      <c r="E190" s="1">
        <v>19.654</v>
      </c>
      <c r="F190" s="1">
        <v>22.491</v>
      </c>
      <c r="G190" s="1">
        <v>19.913</v>
      </c>
      <c r="H190" s="1">
        <v>20.530999999999999</v>
      </c>
      <c r="I190" s="1">
        <v>19.545999999999999</v>
      </c>
      <c r="J190" s="1">
        <v>16.949000000000002</v>
      </c>
      <c r="K190" s="1">
        <v>20.704000000000001</v>
      </c>
    </row>
    <row r="191" spans="1:11">
      <c r="A191" s="1" t="s">
        <v>235</v>
      </c>
      <c r="B191" s="1">
        <v>19.600000000000001</v>
      </c>
      <c r="C191" s="1">
        <v>19.899999999999999</v>
      </c>
      <c r="D191" s="1">
        <v>17.058</v>
      </c>
      <c r="E191" s="1">
        <v>16.992999999999999</v>
      </c>
      <c r="F191" s="1">
        <v>17.100000000000001</v>
      </c>
      <c r="G191" s="1">
        <v>17.079999999999998</v>
      </c>
      <c r="H191" s="1">
        <v>17.637</v>
      </c>
      <c r="I191" s="1">
        <v>19.079999999999998</v>
      </c>
      <c r="J191" s="1">
        <v>17.25</v>
      </c>
      <c r="K191" s="1">
        <v>18.3</v>
      </c>
    </row>
    <row r="192" spans="1:11">
      <c r="A192" s="1" t="s">
        <v>236</v>
      </c>
      <c r="B192" s="1">
        <v>1967.05</v>
      </c>
      <c r="C192" s="1">
        <v>2489.5300000000002</v>
      </c>
      <c r="D192" s="1">
        <v>2427.3998999999999</v>
      </c>
      <c r="E192" s="1">
        <v>2642.92</v>
      </c>
      <c r="F192" s="1">
        <v>2733.52</v>
      </c>
      <c r="G192" s="1">
        <v>2849.77</v>
      </c>
      <c r="H192" s="1">
        <v>2848.63</v>
      </c>
      <c r="I192" s="1">
        <v>3443.37</v>
      </c>
      <c r="J192" s="1">
        <v>3410.69</v>
      </c>
      <c r="K192" s="1">
        <v>3420</v>
      </c>
    </row>
    <row r="193" spans="1:11">
      <c r="A193" s="1" t="s">
        <v>237</v>
      </c>
      <c r="B193" s="1">
        <v>9.8740000000000006</v>
      </c>
      <c r="C193" s="1">
        <v>10.154</v>
      </c>
      <c r="D193" s="1">
        <v>9.3520000000000003</v>
      </c>
      <c r="E193" s="1">
        <v>9.5299999999999994</v>
      </c>
      <c r="F193" s="1">
        <v>9.5969999999999995</v>
      </c>
      <c r="G193" s="1">
        <v>8.9169999999999998</v>
      </c>
      <c r="H193" s="1">
        <v>9.2710000000000008</v>
      </c>
      <c r="I193" s="1">
        <v>10.48</v>
      </c>
      <c r="J193" s="1">
        <v>9.8550000000000004</v>
      </c>
      <c r="K193" s="1">
        <v>10.103</v>
      </c>
    </row>
    <row r="194" spans="1:11">
      <c r="A194" s="1" t="s">
        <v>238</v>
      </c>
      <c r="B194" s="1">
        <v>15.555999999999999</v>
      </c>
      <c r="C194" s="1">
        <v>13.707000000000001</v>
      </c>
      <c r="D194" s="1">
        <v>12.316000000000001</v>
      </c>
      <c r="E194" s="1">
        <v>14.35</v>
      </c>
      <c r="F194" s="1">
        <v>15.574</v>
      </c>
      <c r="G194" s="1">
        <v>14.673</v>
      </c>
      <c r="H194" s="1">
        <v>15.882</v>
      </c>
      <c r="I194" s="1">
        <v>16.948</v>
      </c>
      <c r="J194" s="1">
        <v>18.427</v>
      </c>
      <c r="K194" s="1">
        <v>18.850000000000001</v>
      </c>
    </row>
    <row r="195" spans="1:11">
      <c r="A195" s="1" t="s">
        <v>239</v>
      </c>
      <c r="B195" s="1">
        <v>105.75</v>
      </c>
      <c r="C195" s="1">
        <v>108.7</v>
      </c>
      <c r="D195" s="1">
        <v>102.4</v>
      </c>
      <c r="E195" s="1">
        <v>111.6</v>
      </c>
      <c r="F195" s="1">
        <v>113.75</v>
      </c>
      <c r="G195" s="1">
        <v>117</v>
      </c>
      <c r="H195" s="1">
        <v>119.35</v>
      </c>
      <c r="I195" s="1">
        <v>132.25</v>
      </c>
      <c r="J195" s="1">
        <v>133.05000000000001</v>
      </c>
      <c r="K195" s="1">
        <v>136.97999999999999</v>
      </c>
    </row>
    <row r="196" spans="1:11">
      <c r="A196" s="1" t="s">
        <v>240</v>
      </c>
      <c r="B196" s="1">
        <v>1.78</v>
      </c>
      <c r="C196" s="1">
        <v>1.78</v>
      </c>
      <c r="D196" s="1">
        <v>1.78</v>
      </c>
      <c r="E196" s="1">
        <v>1.78</v>
      </c>
      <c r="F196" s="1">
        <v>1.78</v>
      </c>
      <c r="G196" s="1">
        <v>1.78</v>
      </c>
      <c r="H196" s="1">
        <v>1.78</v>
      </c>
      <c r="I196" s="1">
        <v>1.78</v>
      </c>
      <c r="J196" s="1">
        <v>1.78</v>
      </c>
      <c r="K196" s="1">
        <v>1.78</v>
      </c>
    </row>
    <row r="197" spans="1:11">
      <c r="A197" s="1" t="s">
        <v>241</v>
      </c>
      <c r="B197" s="1">
        <v>1.4610000000000001</v>
      </c>
      <c r="C197" s="1">
        <v>1.4370000000000001</v>
      </c>
      <c r="D197" s="1">
        <v>1.405</v>
      </c>
      <c r="E197" s="1">
        <v>1.49</v>
      </c>
      <c r="F197" s="1">
        <v>1.65</v>
      </c>
      <c r="G197" s="1">
        <v>1.383</v>
      </c>
      <c r="H197" s="1">
        <v>1.46</v>
      </c>
      <c r="I197" s="1">
        <v>1.575</v>
      </c>
      <c r="J197" s="1">
        <v>1.585</v>
      </c>
      <c r="K197" s="1">
        <v>1.7809999999999999</v>
      </c>
    </row>
    <row r="198" spans="1:11">
      <c r="A198" s="1" t="s">
        <v>242</v>
      </c>
      <c r="B198" s="1">
        <v>27.86</v>
      </c>
      <c r="C198" s="1">
        <v>29.05</v>
      </c>
      <c r="D198" s="1">
        <v>30.6</v>
      </c>
      <c r="E198" s="1">
        <v>32.299999999999997</v>
      </c>
      <c r="F198" s="1">
        <v>33.799999999999997</v>
      </c>
      <c r="G198" s="1">
        <v>34.9</v>
      </c>
      <c r="H198" s="1">
        <v>35.5</v>
      </c>
      <c r="I198" s="1">
        <v>36.15</v>
      </c>
      <c r="J198" s="1">
        <v>36.6</v>
      </c>
      <c r="K198" s="1">
        <v>36.6</v>
      </c>
    </row>
    <row r="199" spans="1:11">
      <c r="A199" s="1" t="s">
        <v>243</v>
      </c>
      <c r="B199" s="1">
        <v>602.79</v>
      </c>
      <c r="C199" s="1">
        <v>625.14</v>
      </c>
      <c r="D199" s="1">
        <v>562.33000000000004</v>
      </c>
      <c r="E199" s="1">
        <v>568.65</v>
      </c>
      <c r="F199" s="1">
        <v>582</v>
      </c>
      <c r="G199" s="1">
        <v>529</v>
      </c>
      <c r="H199" s="1">
        <v>581.84</v>
      </c>
      <c r="I199" s="1">
        <v>614.84</v>
      </c>
      <c r="J199" s="1">
        <v>589</v>
      </c>
      <c r="K199" s="1">
        <v>626</v>
      </c>
    </row>
    <row r="200" spans="1:11">
      <c r="A200" s="1" t="s">
        <v>244</v>
      </c>
      <c r="B200" s="1">
        <v>198.9</v>
      </c>
      <c r="C200" s="1">
        <v>304.2</v>
      </c>
      <c r="D200" s="1">
        <v>359</v>
      </c>
      <c r="E200" s="1">
        <v>361</v>
      </c>
      <c r="F200" s="1">
        <v>361</v>
      </c>
      <c r="G200" s="1">
        <v>385</v>
      </c>
      <c r="H200" s="1">
        <v>405</v>
      </c>
      <c r="I200" s="1">
        <v>440</v>
      </c>
      <c r="J200" s="1">
        <v>910</v>
      </c>
      <c r="K200" s="1">
        <v>1540</v>
      </c>
    </row>
    <row r="201" spans="1:11">
      <c r="A201" s="1" t="s">
        <v>245</v>
      </c>
      <c r="B201" s="1">
        <v>8.8290000000000006</v>
      </c>
      <c r="C201" s="1">
        <v>8.6210000000000004</v>
      </c>
      <c r="D201" s="1">
        <v>8.1959999999999997</v>
      </c>
      <c r="E201" s="1">
        <v>8.68</v>
      </c>
      <c r="F201" s="1">
        <v>10.243</v>
      </c>
      <c r="G201" s="1">
        <v>8.5299999999999994</v>
      </c>
      <c r="H201" s="1">
        <v>8.7780000000000005</v>
      </c>
      <c r="I201" s="1">
        <v>9.8309999999999995</v>
      </c>
      <c r="J201" s="1">
        <v>10.166</v>
      </c>
      <c r="K201" s="1">
        <v>11.321999999999999</v>
      </c>
    </row>
    <row r="202" spans="1:11">
      <c r="A202" s="1" t="s">
        <v>246</v>
      </c>
      <c r="B202" s="1">
        <v>0.38500000000000001</v>
      </c>
      <c r="C202" s="1">
        <v>0.38500000000000001</v>
      </c>
      <c r="D202" s="1">
        <v>0.38500000000000001</v>
      </c>
      <c r="E202" s="1">
        <v>0.38500000000000001</v>
      </c>
      <c r="F202" s="1">
        <v>0.38500000000000001</v>
      </c>
      <c r="G202" s="1">
        <v>0.38500000000000001</v>
      </c>
      <c r="H202" s="1">
        <v>0.38500000000000001</v>
      </c>
      <c r="I202" s="1">
        <v>0.38500000000000001</v>
      </c>
      <c r="J202" s="1">
        <v>0.38500000000000001</v>
      </c>
      <c r="K202" s="1">
        <v>0.38500000000000001</v>
      </c>
    </row>
    <row r="203" spans="1:11">
      <c r="A203" s="1" t="s">
        <v>247</v>
      </c>
      <c r="B203" s="1">
        <v>104.7</v>
      </c>
      <c r="C203" s="1">
        <v>104.35</v>
      </c>
      <c r="D203" s="1">
        <v>110.4</v>
      </c>
      <c r="E203" s="1">
        <v>138.6</v>
      </c>
      <c r="F203" s="1">
        <v>154.85</v>
      </c>
      <c r="G203" s="1">
        <v>159.75</v>
      </c>
      <c r="H203" s="1">
        <v>177.97</v>
      </c>
      <c r="I203" s="1">
        <v>226.4</v>
      </c>
      <c r="J203" s="1">
        <v>276.2</v>
      </c>
      <c r="K203" s="1">
        <v>278.39999999999998</v>
      </c>
    </row>
    <row r="204" spans="1:11">
      <c r="A204" s="1" t="s">
        <v>248</v>
      </c>
      <c r="B204" s="1">
        <v>2.9409999999999998</v>
      </c>
      <c r="C204" s="1">
        <v>3.101</v>
      </c>
      <c r="D204" s="1">
        <v>3.1349999999999998</v>
      </c>
      <c r="E204" s="1">
        <v>3.2839999999999998</v>
      </c>
      <c r="F204" s="1">
        <v>3.3109999999999999</v>
      </c>
      <c r="G204" s="1">
        <v>3.5089999999999999</v>
      </c>
      <c r="H204" s="1">
        <v>3.5089999999999999</v>
      </c>
      <c r="I204" s="1">
        <v>3.431</v>
      </c>
      <c r="J204" s="1">
        <v>3.7269999999999999</v>
      </c>
      <c r="K204" s="1">
        <v>3.992</v>
      </c>
    </row>
    <row r="205" spans="1:11">
      <c r="A205" s="1" t="s">
        <v>249</v>
      </c>
      <c r="B205" s="1">
        <v>5750</v>
      </c>
      <c r="C205" s="1">
        <v>5755</v>
      </c>
      <c r="D205" s="1">
        <v>5574</v>
      </c>
      <c r="E205" s="1">
        <v>5956</v>
      </c>
      <c r="F205" s="1">
        <v>6442.3301000000001</v>
      </c>
      <c r="G205" s="1">
        <v>6891.96</v>
      </c>
      <c r="H205" s="1">
        <v>6854</v>
      </c>
      <c r="I205" s="1">
        <v>7309.61</v>
      </c>
      <c r="J205" s="1">
        <v>7249.99</v>
      </c>
      <c r="K205" s="1">
        <v>7793.72</v>
      </c>
    </row>
    <row r="206" spans="1:11">
      <c r="A206" s="1" t="s">
        <v>149</v>
      </c>
      <c r="B206" s="1">
        <v>3.3940000000000001</v>
      </c>
      <c r="C206" s="1">
        <v>3.3570000000000002</v>
      </c>
      <c r="D206" s="1">
        <v>3.2360000000000002</v>
      </c>
      <c r="E206" s="1">
        <v>3.375</v>
      </c>
      <c r="F206" s="1">
        <v>3.3140000000000001</v>
      </c>
      <c r="G206" s="1">
        <v>3.6190000000000002</v>
      </c>
      <c r="H206" s="1">
        <v>3.9689999999999999</v>
      </c>
      <c r="I206" s="1">
        <v>3.786</v>
      </c>
      <c r="J206" s="1">
        <v>3.6749999999999998</v>
      </c>
      <c r="K206" s="1">
        <v>3.7570000000000001</v>
      </c>
    </row>
    <row r="207" spans="1:11">
      <c r="A207" s="1" t="s">
        <v>250</v>
      </c>
      <c r="B207" s="1">
        <v>46.835999999999999</v>
      </c>
      <c r="C207" s="1">
        <v>49.591000000000001</v>
      </c>
      <c r="D207" s="1">
        <v>49.848999999999997</v>
      </c>
      <c r="E207" s="1">
        <v>52.49</v>
      </c>
      <c r="F207" s="1">
        <v>50.64</v>
      </c>
      <c r="G207" s="1">
        <v>48.173000000000002</v>
      </c>
      <c r="H207" s="1">
        <v>51.03</v>
      </c>
      <c r="I207" s="1">
        <v>55.606000000000002</v>
      </c>
      <c r="J207" s="1">
        <v>55.451000000000001</v>
      </c>
      <c r="K207" s="1">
        <v>58.024999999999999</v>
      </c>
    </row>
    <row r="208" spans="1:11">
      <c r="A208" s="1" t="s">
        <v>251</v>
      </c>
      <c r="B208" s="1">
        <v>3.9169999999999998</v>
      </c>
      <c r="C208" s="1">
        <v>4.1849999999999996</v>
      </c>
      <c r="D208" s="1">
        <v>3.4830000000000001</v>
      </c>
      <c r="E208" s="1">
        <v>3.7530000000000001</v>
      </c>
      <c r="F208" s="1">
        <v>3.7890000000000001</v>
      </c>
      <c r="G208" s="1">
        <v>3.7130000000000001</v>
      </c>
      <c r="H208" s="1">
        <v>4.0529999999999999</v>
      </c>
      <c r="I208" s="1">
        <v>4.38</v>
      </c>
      <c r="J208" s="1">
        <v>3.9239999999999999</v>
      </c>
      <c r="K208" s="1">
        <v>4.1079999999999997</v>
      </c>
    </row>
    <row r="209" spans="1:11">
      <c r="A209" s="1" t="s">
        <v>252</v>
      </c>
      <c r="B209" s="1">
        <v>3.641</v>
      </c>
      <c r="C209" s="1">
        <v>3.641</v>
      </c>
      <c r="D209" s="1">
        <v>3.64</v>
      </c>
      <c r="E209" s="1">
        <v>3.64</v>
      </c>
      <c r="F209" s="1">
        <v>3.64</v>
      </c>
      <c r="G209" s="1">
        <v>3.64</v>
      </c>
      <c r="H209" s="1">
        <v>3.64</v>
      </c>
      <c r="I209" s="1">
        <v>3.64</v>
      </c>
      <c r="J209" s="1">
        <v>3.645</v>
      </c>
      <c r="K209" s="1">
        <v>3.645</v>
      </c>
    </row>
    <row r="210" spans="1:11">
      <c r="A210" s="1" t="s">
        <v>150</v>
      </c>
      <c r="F210" s="1">
        <v>54.76</v>
      </c>
      <c r="G210" s="1">
        <v>50.13</v>
      </c>
      <c r="H210" s="1">
        <v>54.23</v>
      </c>
      <c r="I210" s="1">
        <v>57.56</v>
      </c>
      <c r="J210" s="1">
        <v>55.45</v>
      </c>
      <c r="K210" s="1">
        <v>58.86</v>
      </c>
    </row>
    <row r="211" spans="1:11">
      <c r="A211" s="1" t="s">
        <v>151</v>
      </c>
      <c r="B211" s="1">
        <v>4.1539999999999999</v>
      </c>
      <c r="C211" s="1">
        <v>4.3049999999999997</v>
      </c>
      <c r="D211" s="1">
        <v>3.88</v>
      </c>
      <c r="E211" s="1">
        <v>4.069</v>
      </c>
      <c r="F211" s="1">
        <v>4.2560000000000002</v>
      </c>
      <c r="G211" s="1">
        <v>3.9660000000000002</v>
      </c>
      <c r="H211" s="1">
        <v>4.3609999999999998</v>
      </c>
      <c r="I211" s="1">
        <v>4.6269999999999998</v>
      </c>
      <c r="J211" s="1">
        <v>4.4989999999999997</v>
      </c>
      <c r="K211" s="1">
        <v>4.7789999999999999</v>
      </c>
    </row>
    <row r="212" spans="1:11">
      <c r="A212" s="1" t="s">
        <v>253</v>
      </c>
      <c r="B212" s="1">
        <v>73.795000000000002</v>
      </c>
      <c r="C212" s="1">
        <v>61.021999999999998</v>
      </c>
      <c r="D212" s="1">
        <v>57.844999999999999</v>
      </c>
      <c r="E212" s="1">
        <v>69.680000000000007</v>
      </c>
      <c r="F212" s="1">
        <v>74.938000000000002</v>
      </c>
      <c r="G212" s="1">
        <v>74.459999999999994</v>
      </c>
      <c r="H212" s="1">
        <v>74.998999999999995</v>
      </c>
      <c r="I212" s="1">
        <v>71.480999999999995</v>
      </c>
      <c r="J212" s="1">
        <v>89.066999999999993</v>
      </c>
      <c r="K212" s="1">
        <v>108</v>
      </c>
    </row>
    <row r="213" spans="1:11">
      <c r="A213" s="1" t="s">
        <v>254</v>
      </c>
      <c r="B213" s="1">
        <v>742.33</v>
      </c>
      <c r="C213" s="1">
        <v>815</v>
      </c>
      <c r="D213" s="1">
        <v>855</v>
      </c>
      <c r="E213" s="1">
        <v>890</v>
      </c>
      <c r="F213" s="1">
        <v>925</v>
      </c>
      <c r="G213" s="1">
        <v>950</v>
      </c>
      <c r="H213" s="1">
        <v>1000</v>
      </c>
      <c r="I213" s="1">
        <v>1060</v>
      </c>
      <c r="J213" s="1">
        <v>1250</v>
      </c>
      <c r="K213" s="1">
        <v>1340</v>
      </c>
    </row>
    <row r="214" spans="1:11">
      <c r="A214" s="1" t="s">
        <v>153</v>
      </c>
      <c r="B214" s="1">
        <v>22350.3086</v>
      </c>
      <c r="C214" s="1">
        <v>23556.024000000001</v>
      </c>
      <c r="D214" s="1">
        <v>20597.222699999998</v>
      </c>
      <c r="E214" s="1">
        <v>20941.008000000002</v>
      </c>
    </row>
    <row r="215" spans="1:11">
      <c r="A215" s="1" t="s">
        <v>152</v>
      </c>
      <c r="E215" s="1">
        <v>21.535</v>
      </c>
      <c r="F215" s="1">
        <v>22.122</v>
      </c>
      <c r="G215" s="1">
        <v>20.050999999999998</v>
      </c>
      <c r="H215" s="1">
        <v>21.623000000000001</v>
      </c>
      <c r="I215" s="1">
        <v>23.062000000000001</v>
      </c>
      <c r="J215" s="1">
        <v>22.141999999999999</v>
      </c>
      <c r="K215" s="1">
        <v>23.478999999999999</v>
      </c>
    </row>
    <row r="216" spans="1:11">
      <c r="A216" s="1" t="s">
        <v>255</v>
      </c>
      <c r="B216" s="1">
        <v>3.75</v>
      </c>
      <c r="C216" s="1">
        <v>3.75</v>
      </c>
      <c r="D216" s="1">
        <v>3.75</v>
      </c>
      <c r="E216" s="1">
        <v>3.75</v>
      </c>
      <c r="F216" s="1">
        <v>3.75</v>
      </c>
      <c r="G216" s="1">
        <v>3.75</v>
      </c>
      <c r="H216" s="1">
        <v>3.75</v>
      </c>
      <c r="I216" s="1">
        <v>3.75</v>
      </c>
      <c r="J216" s="1">
        <v>3.75</v>
      </c>
      <c r="K216" s="1">
        <v>3.75</v>
      </c>
    </row>
    <row r="217" spans="1:11">
      <c r="A217" s="1" t="s">
        <v>256</v>
      </c>
      <c r="B217" s="1">
        <v>602.79</v>
      </c>
      <c r="C217" s="1">
        <v>625.14</v>
      </c>
      <c r="D217" s="1">
        <v>562.33000000000004</v>
      </c>
      <c r="E217" s="1">
        <v>568.65</v>
      </c>
      <c r="F217" s="1">
        <v>582</v>
      </c>
      <c r="G217" s="1">
        <v>529</v>
      </c>
      <c r="H217" s="1">
        <v>581.84</v>
      </c>
      <c r="I217" s="1">
        <v>614.84</v>
      </c>
      <c r="J217" s="1">
        <v>589</v>
      </c>
      <c r="K217" s="1">
        <v>626</v>
      </c>
    </row>
    <row r="218" spans="1:11">
      <c r="A218" s="1" t="s">
        <v>257</v>
      </c>
      <c r="B218" s="1">
        <v>111.25</v>
      </c>
      <c r="C218" s="1">
        <v>117.14</v>
      </c>
      <c r="D218" s="1">
        <v>101.33</v>
      </c>
      <c r="E218" s="1">
        <v>103.39</v>
      </c>
      <c r="F218" s="1">
        <v>104.92</v>
      </c>
      <c r="G218" s="1">
        <v>95.8</v>
      </c>
      <c r="H218" s="1">
        <v>103.58</v>
      </c>
      <c r="I218" s="1">
        <v>109.69</v>
      </c>
      <c r="J218" s="1">
        <v>105.92</v>
      </c>
      <c r="K218" s="1">
        <v>112.32</v>
      </c>
    </row>
    <row r="219" spans="1:11">
      <c r="A219" s="1" t="s">
        <v>258</v>
      </c>
      <c r="B219" s="1">
        <v>13.044</v>
      </c>
      <c r="C219" s="1">
        <v>13.218999999999999</v>
      </c>
      <c r="D219" s="1">
        <v>13.38</v>
      </c>
      <c r="E219" s="1">
        <v>13.55</v>
      </c>
      <c r="F219" s="1">
        <v>13.62</v>
      </c>
      <c r="G219" s="1">
        <v>20.91</v>
      </c>
      <c r="H219" s="1">
        <v>13.33</v>
      </c>
      <c r="I219" s="1">
        <v>12.87</v>
      </c>
      <c r="J219" s="1">
        <v>13.473000000000001</v>
      </c>
      <c r="K219" s="1">
        <v>14.355</v>
      </c>
    </row>
    <row r="220" spans="1:11">
      <c r="A220" s="1" t="s">
        <v>154</v>
      </c>
      <c r="B220" s="1">
        <v>5750</v>
      </c>
      <c r="C220" s="1">
        <v>7451</v>
      </c>
      <c r="D220" s="1">
        <v>7645</v>
      </c>
      <c r="E220" s="1">
        <v>8620</v>
      </c>
      <c r="F220" s="1">
        <v>9639.5897999999997</v>
      </c>
      <c r="G220" s="1">
        <v>9997</v>
      </c>
      <c r="H220" s="1">
        <v>11221.7</v>
      </c>
      <c r="I220" s="1">
        <v>18.8</v>
      </c>
      <c r="J220" s="1">
        <v>22.7</v>
      </c>
      <c r="K220" s="1">
        <v>22.59</v>
      </c>
    </row>
    <row r="221" spans="1:11">
      <c r="A221" s="1" t="s">
        <v>155</v>
      </c>
      <c r="J221" s="1">
        <v>21.4</v>
      </c>
      <c r="K221" s="1">
        <v>21.4</v>
      </c>
    </row>
    <row r="222" spans="1:11">
      <c r="A222" s="1" t="s">
        <v>259</v>
      </c>
      <c r="B222" s="1">
        <v>1.4159999999999999</v>
      </c>
      <c r="C222" s="1">
        <v>1.4450000000000001</v>
      </c>
      <c r="D222" s="1">
        <v>1.3360000000000001</v>
      </c>
      <c r="E222" s="1">
        <v>1.361</v>
      </c>
      <c r="F222" s="1">
        <v>1.345</v>
      </c>
      <c r="G222" s="1">
        <v>1.3220000000000001</v>
      </c>
      <c r="H222" s="1">
        <v>1.3520000000000001</v>
      </c>
      <c r="I222" s="1">
        <v>1.34</v>
      </c>
      <c r="J222" s="1">
        <v>1.32</v>
      </c>
      <c r="K222" s="1">
        <v>1.363</v>
      </c>
    </row>
    <row r="223" spans="1:11">
      <c r="A223" s="1" t="s">
        <v>260</v>
      </c>
      <c r="B223" s="1">
        <v>8.0709999999999997</v>
      </c>
      <c r="C223" s="1">
        <v>7.9370000000000003</v>
      </c>
      <c r="D223" s="1">
        <v>7.4909999999999997</v>
      </c>
      <c r="E223" s="1">
        <v>7.7519999999999998</v>
      </c>
      <c r="F223" s="1">
        <v>8.0649999999999995</v>
      </c>
      <c r="G223" s="1">
        <v>7.734</v>
      </c>
      <c r="H223" s="1">
        <v>7.8860000000000001</v>
      </c>
      <c r="I223" s="1">
        <v>7.9489999999999998</v>
      </c>
      <c r="J223" s="1">
        <v>8.0649999999999995</v>
      </c>
      <c r="K223" s="1">
        <v>8.0649999999999995</v>
      </c>
    </row>
    <row r="224" spans="1:11">
      <c r="A224" s="1" t="s">
        <v>261</v>
      </c>
      <c r="D224" s="1">
        <v>575</v>
      </c>
      <c r="E224" s="1">
        <v>575</v>
      </c>
      <c r="F224" s="1">
        <v>575</v>
      </c>
      <c r="G224" s="1">
        <v>575</v>
      </c>
      <c r="H224" s="1">
        <v>575</v>
      </c>
      <c r="I224" s="1">
        <v>565</v>
      </c>
      <c r="J224" s="1">
        <v>568</v>
      </c>
      <c r="K224" s="1">
        <v>568</v>
      </c>
    </row>
    <row r="225" spans="1:11">
      <c r="A225" s="1" t="s">
        <v>262</v>
      </c>
      <c r="B225" s="1">
        <v>15.555999999999999</v>
      </c>
      <c r="C225" s="1">
        <v>13.707000000000001</v>
      </c>
      <c r="D225" s="1">
        <v>12.316000000000001</v>
      </c>
      <c r="E225" s="1">
        <v>14.35</v>
      </c>
      <c r="F225" s="1">
        <v>15.574</v>
      </c>
      <c r="G225" s="1">
        <v>14.673</v>
      </c>
      <c r="H225" s="1">
        <v>15.882</v>
      </c>
      <c r="I225" s="1">
        <v>16.948</v>
      </c>
      <c r="J225" s="1">
        <v>18.427</v>
      </c>
      <c r="K225" s="1">
        <v>18.850000000000001</v>
      </c>
    </row>
    <row r="226" spans="1:11">
      <c r="A226" s="1" t="s">
        <v>263</v>
      </c>
      <c r="B226" s="1">
        <v>18.55</v>
      </c>
      <c r="C226" s="1">
        <v>80</v>
      </c>
      <c r="D226" s="1">
        <v>126</v>
      </c>
      <c r="E226" s="1">
        <v>153.69999999999999</v>
      </c>
      <c r="F226" s="1">
        <v>160</v>
      </c>
      <c r="G226" s="1">
        <v>177</v>
      </c>
      <c r="H226" s="1">
        <v>421</v>
      </c>
      <c r="I226" s="1">
        <v>669</v>
      </c>
      <c r="J226" s="1">
        <v>1070</v>
      </c>
      <c r="K226" s="1">
        <v>3900</v>
      </c>
    </row>
    <row r="227" spans="1:11">
      <c r="A227" s="1" t="s">
        <v>264</v>
      </c>
      <c r="B227" s="1">
        <v>144.15</v>
      </c>
      <c r="C227" s="1">
        <v>149.6</v>
      </c>
      <c r="D227" s="1">
        <v>153.4</v>
      </c>
      <c r="E227" s="1">
        <v>182.6</v>
      </c>
      <c r="F227" s="1">
        <v>181.3</v>
      </c>
      <c r="G227" s="1">
        <v>185</v>
      </c>
      <c r="H227" s="1">
        <v>202.75</v>
      </c>
      <c r="I227" s="1">
        <v>363</v>
      </c>
      <c r="J227" s="1">
        <v>323.8</v>
      </c>
      <c r="K227" s="1">
        <v>293</v>
      </c>
    </row>
    <row r="228" spans="1:11">
      <c r="A228" s="1" t="s">
        <v>265</v>
      </c>
      <c r="B228" s="1">
        <v>2.7</v>
      </c>
      <c r="C228" s="1">
        <v>2.7</v>
      </c>
      <c r="D228" s="1">
        <v>2.7</v>
      </c>
      <c r="E228" s="1">
        <v>2.7</v>
      </c>
      <c r="F228" s="1">
        <v>2.7</v>
      </c>
      <c r="G228" s="1">
        <v>2.7</v>
      </c>
      <c r="H228" s="1">
        <v>2.7</v>
      </c>
      <c r="I228" s="1">
        <v>2.7</v>
      </c>
      <c r="J228" s="1">
        <v>2.7</v>
      </c>
      <c r="K228" s="1">
        <v>2.7</v>
      </c>
    </row>
    <row r="229" spans="1:11">
      <c r="A229" s="1" t="s">
        <v>266</v>
      </c>
      <c r="B229" s="1">
        <v>6.6</v>
      </c>
      <c r="C229" s="1">
        <v>7.1</v>
      </c>
      <c r="D229" s="1">
        <v>9</v>
      </c>
      <c r="E229" s="1">
        <v>47</v>
      </c>
      <c r="F229" s="1">
        <v>51.5</v>
      </c>
      <c r="G229" s="1">
        <v>378</v>
      </c>
      <c r="H229" s="1">
        <v>449</v>
      </c>
      <c r="I229" s="1">
        <v>576</v>
      </c>
      <c r="J229" s="1">
        <v>830</v>
      </c>
      <c r="K229" s="1">
        <v>1987</v>
      </c>
    </row>
    <row r="230" spans="1:11">
      <c r="A230" s="1" t="s">
        <v>267</v>
      </c>
      <c r="B230" s="1">
        <v>4</v>
      </c>
      <c r="C230" s="1">
        <v>7.4850000000000003</v>
      </c>
      <c r="D230" s="1">
        <v>7.52</v>
      </c>
      <c r="E230" s="1">
        <v>7.52</v>
      </c>
      <c r="F230" s="1">
        <v>7.52</v>
      </c>
      <c r="G230" s="1">
        <v>14.29</v>
      </c>
      <c r="H230" s="1">
        <v>19.530999999999999</v>
      </c>
      <c r="I230" s="1">
        <v>31.713999999999999</v>
      </c>
      <c r="J230" s="1">
        <v>36.722999999999999</v>
      </c>
      <c r="K230" s="1">
        <v>35.192</v>
      </c>
    </row>
    <row r="231" spans="1:11">
      <c r="A231" s="1" t="s">
        <v>268</v>
      </c>
      <c r="B231" s="1">
        <v>15.555999999999999</v>
      </c>
      <c r="C231" s="1">
        <v>13.707000000000001</v>
      </c>
      <c r="D231" s="1">
        <v>12.316000000000001</v>
      </c>
      <c r="E231" s="1">
        <v>14.35</v>
      </c>
      <c r="F231" s="1">
        <v>15.574</v>
      </c>
      <c r="G231" s="1">
        <v>14.673</v>
      </c>
      <c r="H231" s="1">
        <v>15.882</v>
      </c>
    </row>
    <row r="232" spans="1:11">
      <c r="A232" s="1" t="s">
        <v>269</v>
      </c>
      <c r="B232" s="1">
        <v>8.4429999999999996</v>
      </c>
      <c r="C232" s="1">
        <v>9.0630000000000006</v>
      </c>
      <c r="D232" s="1">
        <v>8.1929999999999996</v>
      </c>
      <c r="E232" s="1">
        <v>8.9380000000000006</v>
      </c>
      <c r="F232" s="1">
        <v>9.3010000000000002</v>
      </c>
      <c r="G232" s="1">
        <v>8.1720000000000006</v>
      </c>
      <c r="H232" s="1">
        <v>9.0250000000000004</v>
      </c>
      <c r="I232" s="1">
        <v>10.385999999999999</v>
      </c>
      <c r="J232" s="1">
        <v>10.031000000000001</v>
      </c>
      <c r="K232" s="1">
        <v>11.006</v>
      </c>
    </row>
    <row r="233" spans="1:11">
      <c r="A233" s="1" t="s">
        <v>270</v>
      </c>
      <c r="B233" s="1">
        <v>0.99399999999999999</v>
      </c>
      <c r="C233" s="1">
        <v>1.0189999999999999</v>
      </c>
      <c r="D233" s="1">
        <v>0.97499999999999998</v>
      </c>
      <c r="E233" s="1">
        <v>0.98399999999999999</v>
      </c>
      <c r="F233" s="1">
        <v>0.96599999999999997</v>
      </c>
      <c r="G233" s="1">
        <v>0.88100000000000001</v>
      </c>
      <c r="H233" s="1">
        <v>0.91400000000000003</v>
      </c>
      <c r="I233" s="1">
        <v>0.92300000000000004</v>
      </c>
      <c r="J233" s="1">
        <v>0.83799999999999997</v>
      </c>
      <c r="K233" s="1">
        <v>0.90500000000000003</v>
      </c>
    </row>
    <row r="234" spans="1:11">
      <c r="A234" s="1" t="s">
        <v>271</v>
      </c>
      <c r="B234" s="1">
        <v>219.65</v>
      </c>
      <c r="C234" s="1">
        <v>515</v>
      </c>
      <c r="D234" s="1">
        <v>515</v>
      </c>
      <c r="E234" s="1">
        <v>515</v>
      </c>
      <c r="F234" s="1">
        <v>435</v>
      </c>
      <c r="G234" s="1">
        <v>1256</v>
      </c>
      <c r="H234" s="1">
        <v>2511</v>
      </c>
      <c r="I234" s="1">
        <v>2510</v>
      </c>
      <c r="J234" s="1">
        <v>8585</v>
      </c>
      <c r="K234" s="1">
        <v>12625</v>
      </c>
    </row>
    <row r="235" spans="1:11">
      <c r="A235" s="1" t="s">
        <v>272</v>
      </c>
      <c r="B235" s="1">
        <v>32.874000000000002</v>
      </c>
      <c r="C235" s="1">
        <v>32.401000000000003</v>
      </c>
      <c r="D235" s="1">
        <v>29.646000000000001</v>
      </c>
      <c r="E235" s="1">
        <v>30.588000000000001</v>
      </c>
      <c r="F235" s="1">
        <v>29.942</v>
      </c>
      <c r="G235" s="1">
        <v>28.074000000000002</v>
      </c>
      <c r="H235" s="1">
        <v>27.707000000000001</v>
      </c>
      <c r="I235" s="1">
        <v>30.648</v>
      </c>
      <c r="J235" s="1">
        <v>30.640999999999998</v>
      </c>
      <c r="K235" s="1">
        <v>32.709000000000003</v>
      </c>
    </row>
    <row r="236" spans="1:11">
      <c r="A236" s="1" t="s">
        <v>273</v>
      </c>
      <c r="B236" s="1">
        <v>7</v>
      </c>
      <c r="C236" s="1">
        <v>7.8</v>
      </c>
      <c r="D236" s="1">
        <v>8.75</v>
      </c>
      <c r="E236" s="1">
        <v>9.35</v>
      </c>
      <c r="F236" s="1">
        <v>9.65</v>
      </c>
      <c r="G236" s="1">
        <v>11.324999999999999</v>
      </c>
      <c r="H236" s="1">
        <v>11.28</v>
      </c>
      <c r="I236" s="1">
        <v>10.16</v>
      </c>
      <c r="J236" s="1">
        <v>10.93</v>
      </c>
      <c r="K236" s="1">
        <v>10.85</v>
      </c>
    </row>
    <row r="237" spans="1:11">
      <c r="A237" s="1" t="s">
        <v>274</v>
      </c>
      <c r="B237" s="1">
        <v>2155</v>
      </c>
      <c r="C237" s="1">
        <v>2178</v>
      </c>
      <c r="D237" s="1">
        <v>2235</v>
      </c>
      <c r="E237" s="1">
        <v>2295</v>
      </c>
      <c r="F237" s="1">
        <v>2293</v>
      </c>
      <c r="G237" s="1">
        <v>2314</v>
      </c>
      <c r="H237" s="1">
        <v>2302</v>
      </c>
      <c r="I237" s="1">
        <v>2329</v>
      </c>
      <c r="J237" s="1">
        <v>2505</v>
      </c>
      <c r="K237" s="1">
        <v>2400</v>
      </c>
    </row>
    <row r="238" spans="1:11">
      <c r="A238" s="1" t="s">
        <v>275</v>
      </c>
      <c r="B238" s="1">
        <v>36.049999999999997</v>
      </c>
      <c r="C238" s="1">
        <v>35.770000000000003</v>
      </c>
      <c r="D238" s="1">
        <v>32.6</v>
      </c>
      <c r="E238" s="1">
        <v>32.35</v>
      </c>
      <c r="F238" s="1">
        <v>29.77</v>
      </c>
      <c r="G238" s="1">
        <v>29.92</v>
      </c>
      <c r="H238" s="1">
        <v>33.4</v>
      </c>
      <c r="I238" s="1">
        <v>34.520000000000003</v>
      </c>
      <c r="J238" s="1">
        <v>34.33</v>
      </c>
      <c r="K238" s="1">
        <v>34.33</v>
      </c>
    </row>
    <row r="239" spans="1:11">
      <c r="A239" s="1" t="s">
        <v>276</v>
      </c>
      <c r="B239" s="1">
        <v>602.79</v>
      </c>
      <c r="C239" s="1">
        <v>625.14</v>
      </c>
      <c r="D239" s="1">
        <v>562.33000000000004</v>
      </c>
      <c r="E239" s="1">
        <v>568.65</v>
      </c>
      <c r="F239" s="1">
        <v>582</v>
      </c>
      <c r="G239" s="1">
        <v>529</v>
      </c>
      <c r="H239" s="1">
        <v>581.84</v>
      </c>
      <c r="I239" s="1">
        <v>614.84</v>
      </c>
      <c r="J239" s="1">
        <v>589</v>
      </c>
      <c r="K239" s="1">
        <v>626</v>
      </c>
    </row>
    <row r="240" spans="1:11">
      <c r="A240" s="1" t="s">
        <v>277</v>
      </c>
      <c r="B240" s="1">
        <v>2.1269999999999998</v>
      </c>
      <c r="C240" s="1">
        <v>2.153</v>
      </c>
      <c r="D240" s="1">
        <v>2.1139999999999999</v>
      </c>
      <c r="E240" s="1">
        <v>2.173</v>
      </c>
      <c r="F240" s="1">
        <v>2.2090000000000001</v>
      </c>
      <c r="G240" s="1">
        <v>2.198</v>
      </c>
      <c r="H240" s="1">
        <v>2.2290000000000001</v>
      </c>
      <c r="I240" s="1">
        <v>2.2610000000000001</v>
      </c>
      <c r="J240" s="1">
        <v>2.2599999999999998</v>
      </c>
      <c r="K240" s="1">
        <v>2.3559999999999999</v>
      </c>
    </row>
    <row r="241" spans="1:11">
      <c r="A241" s="1" t="s">
        <v>278</v>
      </c>
      <c r="B241" s="1">
        <v>6.4039999999999999</v>
      </c>
      <c r="C241" s="1">
        <v>6.69</v>
      </c>
      <c r="D241" s="1">
        <v>6.63</v>
      </c>
      <c r="E241" s="1">
        <v>6.77</v>
      </c>
      <c r="F241" s="1">
        <v>6.6970000000000001</v>
      </c>
      <c r="G241" s="1">
        <v>6.6980000000000004</v>
      </c>
      <c r="H241" s="1">
        <v>6.7590000000000003</v>
      </c>
      <c r="I241" s="1">
        <v>6.7649999999999997</v>
      </c>
      <c r="J241" s="1">
        <v>6.7489999999999997</v>
      </c>
      <c r="K241" s="1">
        <v>6.766</v>
      </c>
    </row>
    <row r="242" spans="1:11">
      <c r="A242" s="1" t="s">
        <v>279</v>
      </c>
      <c r="B242" s="1">
        <v>2.0329999999999999</v>
      </c>
      <c r="C242" s="1">
        <v>2.3010000000000002</v>
      </c>
      <c r="D242" s="1">
        <v>2.4580000000000002</v>
      </c>
      <c r="E242" s="1">
        <v>3.0089999999999999</v>
      </c>
      <c r="F242" s="1">
        <v>2.7719999999999998</v>
      </c>
      <c r="G242" s="1">
        <v>2.6829999999999998</v>
      </c>
      <c r="H242" s="1">
        <v>2.8759999999999999</v>
      </c>
      <c r="I242" s="1">
        <v>3.0939999999999999</v>
      </c>
      <c r="J242" s="1">
        <v>3.0640000000000001</v>
      </c>
      <c r="K242" s="1">
        <v>3.18</v>
      </c>
    </row>
    <row r="243" spans="1:11">
      <c r="A243" s="1" t="s">
        <v>156</v>
      </c>
      <c r="B243" s="1">
        <v>2.9180000000000001</v>
      </c>
      <c r="C243" s="1">
        <v>3.5219999999999998</v>
      </c>
      <c r="D243" s="1">
        <v>3.7879999999999998</v>
      </c>
      <c r="E243" s="1">
        <v>5.2830000000000004</v>
      </c>
      <c r="F243" s="1">
        <v>5.9420000000000002</v>
      </c>
      <c r="G243" s="1">
        <v>7.4240000000000004</v>
      </c>
      <c r="H243" s="1">
        <v>12.956</v>
      </c>
      <c r="I243" s="1">
        <v>18.710999999999999</v>
      </c>
      <c r="J243" s="1">
        <v>29.547000000000001</v>
      </c>
      <c r="K243" s="1">
        <v>35.365000000000002</v>
      </c>
    </row>
    <row r="244" spans="1:11">
      <c r="A244" s="1" t="s">
        <v>157</v>
      </c>
      <c r="B244" s="1">
        <v>3.4910000000000001</v>
      </c>
      <c r="C244" s="1">
        <v>3.4910000000000001</v>
      </c>
      <c r="D244" s="1">
        <v>3.4910000000000001</v>
      </c>
      <c r="E244" s="1">
        <v>3.4910000000000001</v>
      </c>
      <c r="F244" s="1">
        <v>3.4910000000000001</v>
      </c>
      <c r="G244" s="1">
        <v>3.4910000000000001</v>
      </c>
      <c r="H244" s="1">
        <v>3.4910000000000001</v>
      </c>
      <c r="I244" s="1">
        <v>3.4910000000000001</v>
      </c>
      <c r="J244" s="1">
        <v>3.4910000000000001</v>
      </c>
      <c r="K244" s="1">
        <v>3.4910000000000001</v>
      </c>
    </row>
    <row r="245" spans="1:11">
      <c r="A245" s="1" t="s">
        <v>313</v>
      </c>
      <c r="B245" s="1">
        <v>1</v>
      </c>
      <c r="C245" s="1">
        <v>1</v>
      </c>
      <c r="D245" s="1">
        <v>1</v>
      </c>
      <c r="E245" s="1">
        <v>1</v>
      </c>
      <c r="F245" s="1">
        <v>1</v>
      </c>
      <c r="G245" s="1">
        <v>1</v>
      </c>
      <c r="H245" s="1">
        <v>1</v>
      </c>
      <c r="I245" s="1">
        <v>1</v>
      </c>
      <c r="J245" s="1">
        <v>1</v>
      </c>
      <c r="K245" s="1">
        <v>1</v>
      </c>
    </row>
    <row r="246" spans="1:11">
      <c r="A246" s="1" t="s">
        <v>280</v>
      </c>
      <c r="B246" s="1">
        <v>3378</v>
      </c>
      <c r="C246" s="1">
        <v>3607</v>
      </c>
      <c r="D246" s="1">
        <v>3635</v>
      </c>
      <c r="E246" s="1">
        <v>3705</v>
      </c>
      <c r="F246" s="1">
        <v>3660</v>
      </c>
      <c r="G246" s="1">
        <v>3649</v>
      </c>
      <c r="H246" s="1">
        <v>3537</v>
      </c>
      <c r="I246" s="1">
        <v>3715</v>
      </c>
      <c r="J246" s="1">
        <v>3775</v>
      </c>
      <c r="K246" s="1">
        <v>3674</v>
      </c>
    </row>
    <row r="247" spans="1:11">
      <c r="A247" s="1" t="s">
        <v>281</v>
      </c>
      <c r="B247" s="1">
        <v>23.952000000000002</v>
      </c>
      <c r="C247" s="1">
        <v>27</v>
      </c>
      <c r="D247" s="1">
        <v>28.145</v>
      </c>
      <c r="E247" s="1">
        <v>27.7</v>
      </c>
      <c r="F247" s="1">
        <v>26.6</v>
      </c>
      <c r="G247" s="1">
        <v>28.3</v>
      </c>
      <c r="H247" s="1">
        <v>27.321999999999999</v>
      </c>
      <c r="I247" s="1">
        <v>36.569000000000003</v>
      </c>
      <c r="J247" s="1">
        <v>38.088999999999999</v>
      </c>
      <c r="K247" s="1">
        <v>42.042000000000002</v>
      </c>
    </row>
    <row r="248" spans="1:11">
      <c r="A248" s="1" t="s">
        <v>282</v>
      </c>
      <c r="B248" s="1">
        <v>3.673</v>
      </c>
      <c r="C248" s="1">
        <v>3.6720000000000002</v>
      </c>
      <c r="D248" s="1">
        <v>3.673</v>
      </c>
      <c r="E248" s="1">
        <v>3.673</v>
      </c>
      <c r="F248" s="1">
        <v>3.673</v>
      </c>
      <c r="G248" s="1">
        <v>3.673</v>
      </c>
      <c r="H248" s="1">
        <v>3.673</v>
      </c>
      <c r="I248" s="1">
        <v>3.673</v>
      </c>
      <c r="J248" s="1">
        <v>3.673</v>
      </c>
      <c r="K248" s="1">
        <v>3.673</v>
      </c>
    </row>
    <row r="249" spans="1:11">
      <c r="A249" s="1" t="s">
        <v>158</v>
      </c>
      <c r="B249" s="1">
        <v>0.67500000000000004</v>
      </c>
      <c r="C249" s="1">
        <v>0.81200000000000006</v>
      </c>
      <c r="D249" s="1">
        <v>0.74</v>
      </c>
      <c r="E249" s="1">
        <v>0.78100000000000003</v>
      </c>
      <c r="F249" s="1">
        <v>0.75800000000000001</v>
      </c>
      <c r="G249" s="1">
        <v>0.73199999999999998</v>
      </c>
      <c r="H249" s="1">
        <v>0.74</v>
      </c>
      <c r="I249" s="1">
        <v>0.83</v>
      </c>
      <c r="J249" s="1">
        <v>0.78600000000000003</v>
      </c>
      <c r="K249" s="1">
        <v>0.79700000000000004</v>
      </c>
    </row>
    <row r="250" spans="1:11">
      <c r="A250" s="1" t="s">
        <v>283</v>
      </c>
      <c r="B250" s="1">
        <v>29.89</v>
      </c>
      <c r="C250" s="1">
        <v>29.07</v>
      </c>
      <c r="D250" s="1">
        <v>28.76</v>
      </c>
      <c r="E250" s="1">
        <v>32.32</v>
      </c>
      <c r="F250" s="1">
        <v>43.41</v>
      </c>
      <c r="G250" s="1">
        <v>42.14</v>
      </c>
      <c r="H250" s="1">
        <v>44.45</v>
      </c>
      <c r="I250" s="1">
        <v>39.950000000000003</v>
      </c>
      <c r="J250" s="1">
        <v>39.020000000000003</v>
      </c>
      <c r="K250" s="1">
        <v>43.66</v>
      </c>
    </row>
    <row r="251" spans="1:11">
      <c r="A251" s="1" t="s">
        <v>284</v>
      </c>
      <c r="B251" s="1">
        <v>2857</v>
      </c>
      <c r="C251" s="1">
        <v>3286</v>
      </c>
      <c r="D251" s="1">
        <v>8030</v>
      </c>
      <c r="E251" s="1">
        <v>8310</v>
      </c>
      <c r="F251" s="1">
        <v>9500</v>
      </c>
      <c r="G251" s="1">
        <v>10471.92</v>
      </c>
      <c r="H251" s="1">
        <v>10805.7</v>
      </c>
      <c r="I251" s="1">
        <v>11224.32</v>
      </c>
      <c r="J251" s="1">
        <v>12333.77</v>
      </c>
      <c r="K251" s="1">
        <v>12899.9</v>
      </c>
    </row>
    <row r="252" spans="1:11">
      <c r="A252" s="1" t="s">
        <v>285</v>
      </c>
      <c r="B252" s="1">
        <v>108.55</v>
      </c>
      <c r="C252" s="1">
        <v>111.8</v>
      </c>
      <c r="D252" s="1">
        <v>105</v>
      </c>
      <c r="E252" s="1">
        <v>111.69</v>
      </c>
      <c r="F252" s="1">
        <v>112.8</v>
      </c>
      <c r="G252" s="1">
        <v>106.23</v>
      </c>
      <c r="H252" s="1">
        <v>111.22</v>
      </c>
      <c r="I252" s="1">
        <v>119.9</v>
      </c>
      <c r="J252" s="1">
        <v>116</v>
      </c>
      <c r="K252" s="1">
        <v>116</v>
      </c>
    </row>
    <row r="253" spans="1:11">
      <c r="A253" s="1" t="s">
        <v>286</v>
      </c>
      <c r="B253" s="1">
        <v>2.5019999999999998</v>
      </c>
      <c r="C253" s="1">
        <v>2.496</v>
      </c>
      <c r="D253" s="1">
        <v>2.44</v>
      </c>
      <c r="E253" s="1">
        <v>2.5350000000000001</v>
      </c>
      <c r="F253" s="1">
        <v>2.5369999999999999</v>
      </c>
      <c r="G253" s="1">
        <v>2.444</v>
      </c>
      <c r="H253" s="1">
        <v>2.5649999999999999</v>
      </c>
      <c r="I253" s="1">
        <v>2.6070000000000002</v>
      </c>
      <c r="J253" s="1">
        <v>2.653</v>
      </c>
      <c r="K253" s="1">
        <v>2.74</v>
      </c>
    </row>
    <row r="254" spans="1:11">
      <c r="A254" s="1" t="s">
        <v>287</v>
      </c>
      <c r="B254" s="1">
        <v>214.5</v>
      </c>
      <c r="C254" s="1">
        <v>250.5</v>
      </c>
      <c r="D254" s="1">
        <v>250.5</v>
      </c>
      <c r="E254" s="1">
        <v>480</v>
      </c>
      <c r="F254" s="1">
        <v>480</v>
      </c>
      <c r="G254" s="1">
        <v>480</v>
      </c>
      <c r="H254" s="1">
        <v>580</v>
      </c>
      <c r="I254" s="1">
        <v>580</v>
      </c>
      <c r="J254" s="1">
        <v>528</v>
      </c>
      <c r="K254" s="1">
        <v>528</v>
      </c>
    </row>
    <row r="255" spans="1:11">
      <c r="A255" s="1" t="s">
        <v>288</v>
      </c>
      <c r="B255" s="1">
        <v>5455</v>
      </c>
      <c r="C255" s="1">
        <v>5455</v>
      </c>
      <c r="D255" s="1">
        <v>5455</v>
      </c>
    </row>
    <row r="256" spans="1:11">
      <c r="A256" s="1" t="s">
        <v>289</v>
      </c>
      <c r="B256" s="1">
        <v>10.99</v>
      </c>
      <c r="C256" s="1">
        <v>9.9149999999999991</v>
      </c>
      <c r="D256" s="1">
        <v>9.9749999999999996</v>
      </c>
      <c r="E256" s="1">
        <v>11.9</v>
      </c>
      <c r="F256" s="1">
        <v>16.09</v>
      </c>
      <c r="G256" s="1">
        <v>21.14</v>
      </c>
      <c r="H256" s="1">
        <v>16.632000000000001</v>
      </c>
      <c r="I256" s="1">
        <v>18.100000000000001</v>
      </c>
      <c r="J256" s="1">
        <v>25.71</v>
      </c>
      <c r="K256" s="1">
        <v>27.774999999999999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1 5 4 0 b b d - 4 8 1 1 - 4 9 f 3 - b 7 0 0 - b b e b 9 f d 1 e 5 1 9 "   x m l n s = " h t t p : / / s c h e m a s . m i c r o s o f t . c o m / D a t a M a s h u p " > A A A A A A w E A A B Q S w M E F A A C A A g A W H 4 Y W w L g 3 N i m A A A A 9 w A A A B I A H A B D b 2 5 m a W c v U G F j a 2 F n Z S 5 4 b W w g o h g A K K A U A A A A A A A A A A A A A A A A A A A A A A A A A A A A h Y 8 x D o I w G I W v Q r r T l q r R k J 8 y u I o x M T H G r S k V G q E Y W i x 3 c / B I X k G M o m 6 O 7 3 v f 8 N 7 9 e o O 0 r 6 v g o l q r G 5 O g C F M U K C O b X J s i Q Z 0 7 h g u U c t g I e R K F C g b Z 2 L i 3 e Y J K 5 8 4 x I d 5 7 7 C e 4 a Q v C K I 3 I P l t t Z a l q g T 6 y / i + H 2 l g n j F S I w + 4 1 h j M c T W c 4 o m y O K Z C R Q q b N 1 2 D D 4 G f 7 A 2 H Z V a 5 r F V c m X B + A j B H I + w R / A F B L A w Q U A A I A C A B Y f h h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H 4 Y W 3 p u S L o E A Q A A O A I A A B M A H A B G b 3 J t d W x h c y 9 T Z W N 0 a W 9 u M S 5 t I K I Y A C i g F A A A A A A A A A A A A A A A A A A A A A A A A A A A A H X Q X 2 u D M B A A 8 H f B 7 x C y F 4 W g Z l u 7 P 8 U n 2 9 f B U B h j j B H 1 r I J J S n K W l d L v v g y R j b H k J X f 3 C 5 d L L D Q 4 a E X K e e e b M A g D 2 w s D L X k F Y T 5 2 q i U 5 G Q H D g L h V 6 s k 0 4 C q F P S Z b 3 U w S F E Y v U C e F V u h i G 9 E e 8 W A f 0 9 S K D r p a m K T R M m 3 s M V 0 a J i 6 h M X v b w j j I A c H k l F F G C j 1 O U t m c c 0 Z 2 q t H t o P b 5 e p V l L n + e N E K J p x H y n z B 5 0 g r e Y z a P d k W L X q i 9 G 7 w 6 H Y C 6 G S t R u 0 O V E c p 2 2 s i 5 / z f a a H 4 H O 5 / p X O X u f n R C E D 7 x w s h S v 1 7 q a p I 1 m F 9 y 4 5 V b r 6 y 8 s v b K n V f u v f L g F Z 7 5 i f + h S x w G g / r 3 c z d f U E s B A i 0 A F A A C A A g A W H 4 Y W w L g 3 N i m A A A A 9 w A A A B I A A A A A A A A A A A A A A A A A A A A A A E N v b m Z p Z y 9 Q Y W N r Y W d l L n h t b F B L A Q I t A B Q A A g A I A F h + G F s P y u m r p A A A A O k A A A A T A A A A A A A A A A A A A A A A A P I A A A B b Q 2 9 u d G V u d F 9 U e X B l c 1 0 u e G 1 s U E s B A i 0 A F A A C A A g A W H 4 Y W 3 p u S L o E A Q A A O A I A A B M A A A A A A A A A A A A A A A A A 4 w E A A E Z v c m 1 1 b G F z L 1 N l Y 3 R p b 2 4 x L m 1 Q S w U G A A A A A A M A A w D C A A A A N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A 4 A A A A A A A C e D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W W V h c l 9 F b m Q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z M 2 J i O G E 2 M S 0 z Y j h h L T R l O G Q t O D R j Y i 1 i M z R h O D c x M m N m O G M i I C 8 + P E V u d H J 5 I F R 5 c G U 9 I k Z p b G x F b m F i b G V k I i B W Y W x 1 Z T 0 i b D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l l Y X J f R W 5 k I i A v P j x F b n R y e S B U e X B l P S J G a W x s Z W R D b 2 1 w b G V 0 Z V J l c 3 V s d F R v V 2 9 y a 3 N o Z W V 0 I i B W Y W x 1 Z T 0 i b D E i I C 8 + P E V u d H J 5 I F R 5 c G U 9 I l J l Y 2 9 2 Z X J 5 V G F y Z 2 V 0 U m 9 3 I i B W Y W x 1 Z T 0 i b D E w M C I g L z 4 8 R W 5 0 c n k g V H l w Z T 0 i U m V j b 3 Z l c n l U Y X J n Z X R D b 2 x 1 b W 4 i I F Z h b H V l P S J s M S I g L z 4 8 R W 5 0 c n k g V H l w Z T 0 i U m V j b 3 Z l c n l U Y X J n Z X R T a G V l d C I g V m F s d W U 9 I n N s b 2 9 r d X A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g t M j R U M D M 6 N T A 6 N D g u M T U y M T I 1 O V o i I C 8 + P E V u d H J 5 I F R 5 c G U 9 I k Z p b G x D b 3 V u d C I g V m F s d W U 9 I m w x N T Y i I C 8 + P E V u d H J 5 I F R 5 c G U 9 I k Z p b G x D b 2 x 1 b W 5 U e X B l c y I g V m F s d W U 9 I n N C Z 1 V G Q l F V R k J R V U Z C U V U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X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W W V h c l 9 F b m Q v Q X V 0 b 1 J l b W 9 2 Z W R D b 2 x 1 b W 5 z M S 5 7 Q 2 9 s d W 1 u M S w w f S Z x d W 9 0 O y w m c X V v d D t T Z W N 0 a W 9 u M S 9 Z Z W F y X 0 V u Z C 9 B d X R v U m V t b 3 Z l Z E N v b H V t b n M x L n t D b 2 x 1 b W 4 y L D F 9 J n F 1 b 3 Q 7 L C Z x d W 9 0 O 1 N l Y 3 R p b 2 4 x L 1 l l Y X J f R W 5 k L 0 F 1 d G 9 S Z W 1 v d m V k Q 2 9 s d W 1 u c z E u e 0 N v b H V t b j M s M n 0 m c X V v d D s s J n F 1 b 3 Q 7 U 2 V j d G l v b j E v W W V h c l 9 F b m Q v Q X V 0 b 1 J l b W 9 2 Z W R D b 2 x 1 b W 5 z M S 5 7 Q 2 9 s d W 1 u N C w z f S Z x d W 9 0 O y w m c X V v d D t T Z W N 0 a W 9 u M S 9 Z Z W F y X 0 V u Z C 9 B d X R v U m V t b 3 Z l Z E N v b H V t b n M x L n t D b 2 x 1 b W 4 1 L D R 9 J n F 1 b 3 Q 7 L C Z x d W 9 0 O 1 N l Y 3 R p b 2 4 x L 1 l l Y X J f R W 5 k L 0 F 1 d G 9 S Z W 1 v d m V k Q 2 9 s d W 1 u c z E u e 0 N v b H V t b j Y s N X 0 m c X V v d D s s J n F 1 b 3 Q 7 U 2 V j d G l v b j E v W W V h c l 9 F b m Q v Q X V 0 b 1 J l b W 9 2 Z W R D b 2 x 1 b W 5 z M S 5 7 Q 2 9 s d W 1 u N y w 2 f S Z x d W 9 0 O y w m c X V v d D t T Z W N 0 a W 9 u M S 9 Z Z W F y X 0 V u Z C 9 B d X R v U m V t b 3 Z l Z E N v b H V t b n M x L n t D b 2 x 1 b W 4 4 L D d 9 J n F 1 b 3 Q 7 L C Z x d W 9 0 O 1 N l Y 3 R p b 2 4 x L 1 l l Y X J f R W 5 k L 0 F 1 d G 9 S Z W 1 v d m V k Q 2 9 s d W 1 u c z E u e 0 N v b H V t b j k s O H 0 m c X V v d D s s J n F 1 b 3 Q 7 U 2 V j d G l v b j E v W W V h c l 9 F b m Q v Q X V 0 b 1 J l b W 9 2 Z W R D b 2 x 1 b W 5 z M S 5 7 Q 2 9 s d W 1 u M T A s O X 0 m c X V v d D s s J n F 1 b 3 Q 7 U 2 V j d G l v b j E v W W V h c l 9 F b m Q v Q X V 0 b 1 J l b W 9 2 Z W R D b 2 x 1 b W 5 z M S 5 7 Q 2 9 s d W 1 u M T E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Z Z W F y X 0 V u Z C 9 B d X R v U m V t b 3 Z l Z E N v b H V t b n M x L n t D b 2 x 1 b W 4 x L D B 9 J n F 1 b 3 Q 7 L C Z x d W 9 0 O 1 N l Y 3 R p b 2 4 x L 1 l l Y X J f R W 5 k L 0 F 1 d G 9 S Z W 1 v d m V k Q 2 9 s d W 1 u c z E u e 0 N v b H V t b j I s M X 0 m c X V v d D s s J n F 1 b 3 Q 7 U 2 V j d G l v b j E v W W V h c l 9 F b m Q v Q X V 0 b 1 J l b W 9 2 Z W R D b 2 x 1 b W 5 z M S 5 7 Q 2 9 s d W 1 u M y w y f S Z x d W 9 0 O y w m c X V v d D t T Z W N 0 a W 9 u M S 9 Z Z W F y X 0 V u Z C 9 B d X R v U m V t b 3 Z l Z E N v b H V t b n M x L n t D b 2 x 1 b W 4 0 L D N 9 J n F 1 b 3 Q 7 L C Z x d W 9 0 O 1 N l Y 3 R p b 2 4 x L 1 l l Y X J f R W 5 k L 0 F 1 d G 9 S Z W 1 v d m V k Q 2 9 s d W 1 u c z E u e 0 N v b H V t b j U s N H 0 m c X V v d D s s J n F 1 b 3 Q 7 U 2 V j d G l v b j E v W W V h c l 9 F b m Q v Q X V 0 b 1 J l b W 9 2 Z W R D b 2 x 1 b W 5 z M S 5 7 Q 2 9 s d W 1 u N i w 1 f S Z x d W 9 0 O y w m c X V v d D t T Z W N 0 a W 9 u M S 9 Z Z W F y X 0 V u Z C 9 B d X R v U m V t b 3 Z l Z E N v b H V t b n M x L n t D b 2 x 1 b W 4 3 L D Z 9 J n F 1 b 3 Q 7 L C Z x d W 9 0 O 1 N l Y 3 R p b 2 4 x L 1 l l Y X J f R W 5 k L 0 F 1 d G 9 S Z W 1 v d m V k Q 2 9 s d W 1 u c z E u e 0 N v b H V t b j g s N 3 0 m c X V v d D s s J n F 1 b 3 Q 7 U 2 V j d G l v b j E v W W V h c l 9 F b m Q v Q X V 0 b 1 J l b W 9 2 Z W R D b 2 x 1 b W 5 z M S 5 7 Q 2 9 s d W 1 u O S w 4 f S Z x d W 9 0 O y w m c X V v d D t T Z W N 0 a W 9 u M S 9 Z Z W F y X 0 V u Z C 9 B d X R v U m V t b 3 Z l Z E N v b H V t b n M x L n t D b 2 x 1 b W 4 x M C w 5 f S Z x d W 9 0 O y w m c X V v d D t T Z W N 0 a W 9 u M S 9 Z Z W F y X 0 V u Z C 9 B d X R v U m V t b 3 Z l Z E N v b H V t b n M x L n t D b 2 x 1 b W 4 x M S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l l Y X J f R W 5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l l Y X J f R W 5 k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I + J 9 4 o L K g l I g o p M I R O z r h s A A A A A A g A A A A A A E G Y A A A A B A A A g A A A A d 4 R 7 Y g K k q 9 L F r Z C F J k M z l r v H 7 H D q a H R j H o M U G W F L i T E A A A A A D o A A A A A C A A A g A A A A H N c G S x D h Q 9 p 8 I M l B 9 N r 1 / j h r 7 U N P / C 8 s / b P 8 f L L c q a p Q A A A A d l S 9 y Y c H v O p J 7 t 7 t W C A P i W Y 5 4 w g p b Q u o J c 7 d b u I y y J i k B L i f T W 5 c w K i Q 0 d E B Y S e C o K q y e V x D c s n f i j a B 2 4 D A 0 D B N 5 Q k a x G W 3 f I 4 O 7 8 Y O Z D p A A A A A g a L 0 O y k 0 8 Q 7 + i K H F G + y M Z 3 u g T 4 L O G x v P 7 n W i S z g k r m 5 E c M L r n W w 7 D / E P e k s e z R V A p X G F b V G W d i 6 Q o g f C D L i 6 A Q = = < / D a t a M a s h u p > 
</file>

<file path=customXml/itemProps1.xml><?xml version="1.0" encoding="utf-8"?>
<ds:datastoreItem xmlns:ds="http://schemas.openxmlformats.org/officeDocument/2006/customXml" ds:itemID="{D7F5A1BF-AB8E-43ED-94AD-EBCAAEFB108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20</vt:i4>
      </vt:variant>
    </vt:vector>
  </HeadingPairs>
  <TitlesOfParts>
    <vt:vector size="24" baseType="lpstr">
      <vt:lpstr>1_Info</vt:lpstr>
      <vt:lpstr>2_Owned</vt:lpstr>
      <vt:lpstr>3_Jointly</vt:lpstr>
      <vt:lpstr>4_No_financial_Interes</vt:lpstr>
      <vt:lpstr>B_Year</vt:lpstr>
      <vt:lpstr>Canada</vt:lpstr>
      <vt:lpstr>Country</vt:lpstr>
      <vt:lpstr>Country_13</vt:lpstr>
      <vt:lpstr>Currency</vt:lpstr>
      <vt:lpstr>Day</vt:lpstr>
      <vt:lpstr>Jointly</vt:lpstr>
      <vt:lpstr>late</vt:lpstr>
      <vt:lpstr>Mexico</vt:lpstr>
      <vt:lpstr>Month</vt:lpstr>
      <vt:lpstr>Owner</vt:lpstr>
      <vt:lpstr>Tax_Year</vt:lpstr>
      <vt:lpstr>Tin_type</vt:lpstr>
      <vt:lpstr>TIN_type_25</vt:lpstr>
      <vt:lpstr>TIN_type_35</vt:lpstr>
      <vt:lpstr>Type_4a</vt:lpstr>
      <vt:lpstr>Type_account</vt:lpstr>
      <vt:lpstr>Type_filer</vt:lpstr>
      <vt:lpstr>United_States_of_America</vt:lpstr>
      <vt:lpstr>Year_List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</dc:creator>
  <cp:lastModifiedBy>pon h</cp:lastModifiedBy>
  <dcterms:created xsi:type="dcterms:W3CDTF">2015-06-05T18:17:20Z</dcterms:created>
  <dcterms:modified xsi:type="dcterms:W3CDTF">2025-08-24T04:31:34Z</dcterms:modified>
</cp:coreProperties>
</file>